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itika/Downloads/"/>
    </mc:Choice>
  </mc:AlternateContent>
  <xr:revisionPtr revIDLastSave="0" documentId="13_ncr:1_{EAC40524-0B46-4F42-943B-BBA829700482}" xr6:coauthVersionLast="47" xr6:coauthVersionMax="47" xr10:uidLastSave="{00000000-0000-0000-0000-000000000000}"/>
  <bookViews>
    <workbookView xWindow="0" yWindow="0" windowWidth="28800" windowHeight="18000" activeTab="7" xr2:uid="{B44B3249-ADCF-CB44-8C1E-181EBA6D7EDD}"/>
  </bookViews>
  <sheets>
    <sheet name="Start Up Costs " sheetId="10" r:id="rId1"/>
    <sheet name="Income Statement Year 1" sheetId="12" r:id="rId2"/>
    <sheet name="Income Statement Year 2" sheetId="11" r:id="rId3"/>
    <sheet name="Income Statement Year 3" sheetId="1" r:id="rId4"/>
    <sheet name="Cash Flow Year 1 " sheetId="14" r:id="rId5"/>
    <sheet name="Cash Flow Year 2" sheetId="13" r:id="rId6"/>
    <sheet name="Cash Flow Year 3" sheetId="6" r:id="rId7"/>
    <sheet name="Balance Sheet Year 1 " sheetId="7" r:id="rId8"/>
    <sheet name="Balance Sheet Year 2 " sheetId="8" r:id="rId9"/>
    <sheet name="Balance Sheet Year 3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8" l="1"/>
  <c r="B38" i="9"/>
  <c r="B28" i="9"/>
  <c r="B33" i="9" s="1"/>
  <c r="B18" i="9"/>
  <c r="B11" i="9"/>
  <c r="B19" i="9" s="1"/>
  <c r="B39" i="8"/>
  <c r="B38" i="7"/>
  <c r="B39" i="7" s="1"/>
  <c r="B34" i="8"/>
  <c r="B12" i="8"/>
  <c r="B20" i="8" s="1"/>
  <c r="B19" i="8"/>
  <c r="B29" i="8"/>
  <c r="B18" i="7"/>
  <c r="B28" i="7"/>
  <c r="B33" i="7" s="1"/>
  <c r="B11" i="7"/>
  <c r="B19" i="7" s="1"/>
  <c r="O34" i="14"/>
  <c r="N34" i="14"/>
  <c r="M34" i="14"/>
  <c r="L34" i="14"/>
  <c r="K34" i="14"/>
  <c r="K56" i="14" s="1"/>
  <c r="J34" i="14"/>
  <c r="I34" i="14"/>
  <c r="H34" i="14"/>
  <c r="G34" i="14"/>
  <c r="F34" i="14"/>
  <c r="E34" i="14"/>
  <c r="D34" i="14"/>
  <c r="O18" i="14"/>
  <c r="O56" i="14" s="1"/>
  <c r="N18" i="14"/>
  <c r="M18" i="14"/>
  <c r="M50" i="14" s="1"/>
  <c r="L18" i="14"/>
  <c r="K18" i="14"/>
  <c r="J18" i="14"/>
  <c r="I18" i="14"/>
  <c r="H18" i="14"/>
  <c r="G18" i="14"/>
  <c r="G50" i="14" s="1"/>
  <c r="F18" i="14"/>
  <c r="F50" i="14" s="1"/>
  <c r="E18" i="14"/>
  <c r="E50" i="14" s="1"/>
  <c r="D18" i="14"/>
  <c r="O34" i="13"/>
  <c r="N34" i="13"/>
  <c r="M34" i="13"/>
  <c r="L34" i="13"/>
  <c r="K34" i="13"/>
  <c r="K56" i="13" s="1"/>
  <c r="J34" i="13"/>
  <c r="I34" i="13"/>
  <c r="H34" i="13"/>
  <c r="G34" i="13"/>
  <c r="F34" i="13"/>
  <c r="E34" i="13"/>
  <c r="D34" i="13"/>
  <c r="O18" i="13"/>
  <c r="N18" i="13"/>
  <c r="M18" i="13"/>
  <c r="M50" i="13" s="1"/>
  <c r="L18" i="13"/>
  <c r="L50" i="13" s="1"/>
  <c r="K18" i="13"/>
  <c r="J18" i="13"/>
  <c r="I18" i="13"/>
  <c r="H18" i="13"/>
  <c r="G18" i="13"/>
  <c r="F18" i="13"/>
  <c r="E18" i="13"/>
  <c r="E50" i="13" s="1"/>
  <c r="D18" i="13"/>
  <c r="D50" i="13" s="1"/>
  <c r="D52" i="13" s="1"/>
  <c r="E5" i="13" s="1"/>
  <c r="D18" i="6"/>
  <c r="D34" i="6"/>
  <c r="O34" i="6"/>
  <c r="N34" i="6"/>
  <c r="M34" i="6"/>
  <c r="L34" i="6"/>
  <c r="K34" i="6"/>
  <c r="K56" i="6" s="1"/>
  <c r="J34" i="6"/>
  <c r="J56" i="6" s="1"/>
  <c r="I34" i="6"/>
  <c r="H34" i="6"/>
  <c r="G34" i="6"/>
  <c r="F34" i="6"/>
  <c r="E34" i="6"/>
  <c r="O18" i="6"/>
  <c r="N18" i="6"/>
  <c r="M18" i="6"/>
  <c r="L18" i="6"/>
  <c r="K18" i="6"/>
  <c r="J18" i="6"/>
  <c r="I18" i="6"/>
  <c r="H18" i="6"/>
  <c r="G18" i="6"/>
  <c r="F18" i="6"/>
  <c r="E18" i="6"/>
  <c r="M24" i="12"/>
  <c r="L24" i="12"/>
  <c r="K24" i="12"/>
  <c r="J24" i="12"/>
  <c r="I24" i="12"/>
  <c r="H24" i="12"/>
  <c r="G24" i="12"/>
  <c r="F24" i="12"/>
  <c r="E24" i="12"/>
  <c r="D24" i="12"/>
  <c r="C24" i="12"/>
  <c r="B24" i="12"/>
  <c r="N21" i="12"/>
  <c r="N20" i="12"/>
  <c r="N19" i="12"/>
  <c r="N18" i="12"/>
  <c r="N17" i="12"/>
  <c r="M14" i="12"/>
  <c r="L14" i="12"/>
  <c r="K14" i="12"/>
  <c r="K25" i="12" s="1"/>
  <c r="K27" i="12" s="1"/>
  <c r="J14" i="12"/>
  <c r="J25" i="12" s="1"/>
  <c r="I14" i="12"/>
  <c r="H14" i="12"/>
  <c r="G14" i="12"/>
  <c r="F14" i="12"/>
  <c r="F25" i="12" s="1"/>
  <c r="E14" i="12"/>
  <c r="E25" i="12" s="1"/>
  <c r="E27" i="12" s="1"/>
  <c r="D14" i="12"/>
  <c r="C14" i="12"/>
  <c r="C25" i="12" s="1"/>
  <c r="C27" i="12" s="1"/>
  <c r="B14" i="12"/>
  <c r="B25" i="12" s="1"/>
  <c r="B27" i="12" s="1"/>
  <c r="N10" i="12"/>
  <c r="N9" i="12"/>
  <c r="N8" i="12"/>
  <c r="N7" i="12"/>
  <c r="M23" i="11"/>
  <c r="L23" i="11"/>
  <c r="K23" i="11"/>
  <c r="J23" i="11"/>
  <c r="I23" i="11"/>
  <c r="H23" i="11"/>
  <c r="G23" i="11"/>
  <c r="F23" i="11"/>
  <c r="E23" i="11"/>
  <c r="D23" i="11"/>
  <c r="C23" i="11"/>
  <c r="B23" i="11"/>
  <c r="N20" i="11"/>
  <c r="N19" i="11"/>
  <c r="N18" i="11"/>
  <c r="N17" i="11"/>
  <c r="N16" i="11"/>
  <c r="M13" i="11"/>
  <c r="M24" i="11" s="1"/>
  <c r="L13" i="11"/>
  <c r="L24" i="11" s="1"/>
  <c r="K13" i="11"/>
  <c r="J13" i="11"/>
  <c r="J24" i="11" s="1"/>
  <c r="J26" i="11" s="1"/>
  <c r="I13" i="11"/>
  <c r="H13" i="11"/>
  <c r="G13" i="11"/>
  <c r="G24" i="11" s="1"/>
  <c r="F13" i="11"/>
  <c r="F24" i="11" s="1"/>
  <c r="E13" i="11"/>
  <c r="E24" i="11" s="1"/>
  <c r="D13" i="11"/>
  <c r="C13" i="11"/>
  <c r="B13" i="11"/>
  <c r="N11" i="11"/>
  <c r="N10" i="11"/>
  <c r="N9" i="11"/>
  <c r="N8" i="11"/>
  <c r="N7" i="11"/>
  <c r="N6" i="11"/>
  <c r="N13" i="11" s="1"/>
  <c r="M23" i="1"/>
  <c r="L23" i="1"/>
  <c r="L24" i="1" s="1"/>
  <c r="L26" i="1" s="1"/>
  <c r="L27" i="1" s="1"/>
  <c r="C23" i="1"/>
  <c r="D23" i="1"/>
  <c r="E23" i="1"/>
  <c r="F23" i="1"/>
  <c r="G23" i="1"/>
  <c r="H23" i="1"/>
  <c r="I23" i="1"/>
  <c r="J23" i="1"/>
  <c r="K23" i="1"/>
  <c r="B23" i="1"/>
  <c r="N17" i="1"/>
  <c r="N18" i="1"/>
  <c r="N19" i="1"/>
  <c r="N20" i="1"/>
  <c r="N16" i="1"/>
  <c r="B31" i="10"/>
  <c r="C13" i="1"/>
  <c r="C24" i="1" s="1"/>
  <c r="D13" i="1"/>
  <c r="E13" i="1"/>
  <c r="F13" i="1"/>
  <c r="G13" i="1"/>
  <c r="H13" i="1"/>
  <c r="I13" i="1"/>
  <c r="J13" i="1"/>
  <c r="K13" i="1"/>
  <c r="L13" i="1"/>
  <c r="M13" i="1"/>
  <c r="B13" i="1"/>
  <c r="N12" i="1"/>
  <c r="N10" i="1"/>
  <c r="N7" i="1"/>
  <c r="N8" i="1"/>
  <c r="N9" i="1"/>
  <c r="N11" i="1"/>
  <c r="N6" i="1"/>
  <c r="B21" i="10"/>
  <c r="G25" i="12" l="1"/>
  <c r="D25" i="12"/>
  <c r="L25" i="12"/>
  <c r="B39" i="9"/>
  <c r="M56" i="14"/>
  <c r="H50" i="14"/>
  <c r="K24" i="1"/>
  <c r="I24" i="1"/>
  <c r="F24" i="1"/>
  <c r="N23" i="1"/>
  <c r="H24" i="1"/>
  <c r="H26" i="1" s="1"/>
  <c r="H27" i="1" s="1"/>
  <c r="D24" i="1"/>
  <c r="D26" i="1" s="1"/>
  <c r="D24" i="11"/>
  <c r="N23" i="11"/>
  <c r="N24" i="11"/>
  <c r="N26" i="11" s="1"/>
  <c r="N24" i="12"/>
  <c r="M25" i="12"/>
  <c r="N14" i="12"/>
  <c r="H25" i="12"/>
  <c r="I25" i="12"/>
  <c r="I27" i="12" s="1"/>
  <c r="I28" i="12" s="1"/>
  <c r="B24" i="1"/>
  <c r="B26" i="1" s="1"/>
  <c r="E24" i="1"/>
  <c r="M24" i="1"/>
  <c r="G24" i="1"/>
  <c r="J24" i="1"/>
  <c r="N13" i="1"/>
  <c r="N24" i="1" s="1"/>
  <c r="N26" i="1" s="1"/>
  <c r="N27" i="1" s="1"/>
  <c r="N56" i="14"/>
  <c r="D50" i="14"/>
  <c r="D52" i="14" s="1"/>
  <c r="E5" i="14" s="1"/>
  <c r="E52" i="14" s="1"/>
  <c r="F5" i="14" s="1"/>
  <c r="F52" i="14" s="1"/>
  <c r="G5" i="14" s="1"/>
  <c r="G52" i="14" s="1"/>
  <c r="H5" i="14" s="1"/>
  <c r="H52" i="14" s="1"/>
  <c r="I5" i="14" s="1"/>
  <c r="I52" i="14" s="1"/>
  <c r="J5" i="14" s="1"/>
  <c r="J52" i="14" s="1"/>
  <c r="K5" i="14" s="1"/>
  <c r="K52" i="14" s="1"/>
  <c r="L5" i="14" s="1"/>
  <c r="L52" i="14" s="1"/>
  <c r="M5" i="14" s="1"/>
  <c r="M52" i="14" s="1"/>
  <c r="N5" i="14" s="1"/>
  <c r="L50" i="14"/>
  <c r="I50" i="14"/>
  <c r="J50" i="14"/>
  <c r="K50" i="14"/>
  <c r="O50" i="14"/>
  <c r="J56" i="14"/>
  <c r="L56" i="14"/>
  <c r="H56" i="14"/>
  <c r="I56" i="14"/>
  <c r="N50" i="14"/>
  <c r="M26" i="1"/>
  <c r="M27" i="1" s="1"/>
  <c r="G26" i="1"/>
  <c r="G27" i="1"/>
  <c r="K26" i="1"/>
  <c r="K27" i="1" s="1"/>
  <c r="J26" i="1"/>
  <c r="J27" i="1" s="1"/>
  <c r="I26" i="1"/>
  <c r="I27" i="1" s="1"/>
  <c r="C26" i="1"/>
  <c r="C27" i="1" s="1"/>
  <c r="F26" i="1"/>
  <c r="F27" i="1" s="1"/>
  <c r="E26" i="1"/>
  <c r="E27" i="1" s="1"/>
  <c r="E52" i="13"/>
  <c r="F5" i="13" s="1"/>
  <c r="J50" i="13"/>
  <c r="K50" i="13"/>
  <c r="K24" i="11"/>
  <c r="K26" i="11" s="1"/>
  <c r="H24" i="11"/>
  <c r="H26" i="11" s="1"/>
  <c r="H27" i="11" s="1"/>
  <c r="I24" i="11"/>
  <c r="I26" i="11" s="1"/>
  <c r="I27" i="11" s="1"/>
  <c r="B24" i="11"/>
  <c r="B26" i="11" s="1"/>
  <c r="B27" i="11" s="1"/>
  <c r="C24" i="11"/>
  <c r="C26" i="11" s="1"/>
  <c r="I50" i="13"/>
  <c r="F50" i="13"/>
  <c r="F52" i="13" s="1"/>
  <c r="G5" i="13" s="1"/>
  <c r="N56" i="13"/>
  <c r="G50" i="13"/>
  <c r="O56" i="13"/>
  <c r="H50" i="13"/>
  <c r="H56" i="13"/>
  <c r="I56" i="13"/>
  <c r="J56" i="13"/>
  <c r="O50" i="13"/>
  <c r="M56" i="13"/>
  <c r="N50" i="13"/>
  <c r="L56" i="13"/>
  <c r="I56" i="6"/>
  <c r="H50" i="6"/>
  <c r="H56" i="6"/>
  <c r="J50" i="6"/>
  <c r="I50" i="6"/>
  <c r="K50" i="6"/>
  <c r="G50" i="6"/>
  <c r="O56" i="6"/>
  <c r="D50" i="6"/>
  <c r="D52" i="6" s="1"/>
  <c r="E5" i="6" s="1"/>
  <c r="L50" i="6"/>
  <c r="E50" i="6"/>
  <c r="M56" i="6"/>
  <c r="F50" i="6"/>
  <c r="N56" i="6"/>
  <c r="M50" i="6"/>
  <c r="N50" i="6"/>
  <c r="O50" i="6"/>
  <c r="L56" i="6"/>
  <c r="M27" i="12"/>
  <c r="M28" i="12" s="1"/>
  <c r="E28" i="12"/>
  <c r="F27" i="12"/>
  <c r="F28" i="12" s="1"/>
  <c r="G27" i="12"/>
  <c r="G28" i="12" s="1"/>
  <c r="H27" i="12"/>
  <c r="H28" i="12" s="1"/>
  <c r="D27" i="12"/>
  <c r="D28" i="12" s="1"/>
  <c r="L27" i="12"/>
  <c r="L28" i="12" s="1"/>
  <c r="C28" i="12"/>
  <c r="B28" i="12"/>
  <c r="K28" i="12"/>
  <c r="J27" i="12"/>
  <c r="J28" i="12" s="1"/>
  <c r="M26" i="11"/>
  <c r="M27" i="11" s="1"/>
  <c r="E26" i="11"/>
  <c r="E27" i="11" s="1"/>
  <c r="F26" i="11"/>
  <c r="F27" i="11" s="1"/>
  <c r="G26" i="11"/>
  <c r="G27" i="11" s="1"/>
  <c r="D26" i="11"/>
  <c r="D27" i="11" s="1"/>
  <c r="L26" i="11"/>
  <c r="L27" i="11" s="1"/>
  <c r="J27" i="11"/>
  <c r="C27" i="11"/>
  <c r="N25" i="12" l="1"/>
  <c r="N27" i="12" s="1"/>
  <c r="N28" i="12" s="1"/>
  <c r="D27" i="1"/>
  <c r="B27" i="1"/>
  <c r="K27" i="11"/>
  <c r="N27" i="11"/>
  <c r="N52" i="14"/>
  <c r="O5" i="14" s="1"/>
  <c r="O52" i="14" s="1"/>
  <c r="G52" i="13"/>
  <c r="H5" i="13" s="1"/>
  <c r="H52" i="13" s="1"/>
  <c r="I5" i="13" s="1"/>
  <c r="I52" i="13" s="1"/>
  <c r="J5" i="13" s="1"/>
  <c r="J52" i="13" s="1"/>
  <c r="K5" i="13" s="1"/>
  <c r="K52" i="13" s="1"/>
  <c r="L5" i="13" s="1"/>
  <c r="L52" i="13" s="1"/>
  <c r="M5" i="13" s="1"/>
  <c r="M52" i="13" s="1"/>
  <c r="N5" i="13" s="1"/>
  <c r="N52" i="13" s="1"/>
  <c r="O5" i="13" s="1"/>
  <c r="O52" i="13" s="1"/>
  <c r="E52" i="6"/>
  <c r="F5" i="6" l="1"/>
  <c r="F52" i="6" s="1"/>
  <c r="G5" i="6" s="1"/>
  <c r="G52" i="6" s="1"/>
  <c r="H5" i="6" s="1"/>
  <c r="H52" i="6" s="1"/>
  <c r="I5" i="6" s="1"/>
  <c r="I52" i="6" s="1"/>
  <c r="J5" i="6" s="1"/>
  <c r="J52" i="6" s="1"/>
  <c r="K5" i="6" s="1"/>
  <c r="K52" i="6" s="1"/>
  <c r="L5" i="6" s="1"/>
  <c r="L52" i="6" s="1"/>
  <c r="M5" i="6" s="1"/>
  <c r="M52" i="6" s="1"/>
  <c r="N5" i="6" l="1"/>
  <c r="N52" i="6" s="1"/>
  <c r="O5" i="6" s="1"/>
  <c r="O52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" authorId="0" shapeId="0" xr:uid="{5039499E-3AC2-BA4F-A7D8-BB42B299391C}">
      <text>
        <r>
          <rPr>
            <sz val="12"/>
            <color rgb="FFFFFFFF"/>
            <rFont val="Calibri"/>
            <family val="2"/>
          </rPr>
          <t>User: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User to set the initial cash amount manually (Check ending bank statement or financial statements). </t>
        </r>
      </text>
    </comment>
    <comment ref="A8" authorId="0" shapeId="0" xr:uid="{65752096-46CC-074B-9D92-140B1F791A6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is when you receive cash, not when you invoice a client. </t>
        </r>
      </text>
    </comment>
    <comment ref="A19" authorId="0" shapeId="0" xr:uid="{D6267ED3-041E-CE4C-B4B6-F6113E2F05D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Cash expenses
</t>
        </r>
      </text>
    </comment>
    <comment ref="C52" authorId="0" shapeId="0" xr:uid="{F3260639-9F4B-5C4D-AB64-61BE390CC27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number should closely match your ending bank statement or financial statement cash balance. Compare this to financial statements to guage your cash forecasting accuracy.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" authorId="0" shapeId="0" xr:uid="{78E9261E-EB6E-E741-B779-5429FA0483E7}">
      <text>
        <r>
          <rPr>
            <sz val="12"/>
            <color rgb="FFFFFFFF"/>
            <rFont val="Calibri"/>
            <family val="2"/>
          </rPr>
          <t>User: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User to set the initial cash amount manually (Check ending bank statement or financial statements). </t>
        </r>
      </text>
    </comment>
    <comment ref="A8" authorId="0" shapeId="0" xr:uid="{4FEDC1C6-E1FA-924D-B839-73D4547A19A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is when you receive cash, not when you invoice a client. </t>
        </r>
      </text>
    </comment>
    <comment ref="A19" authorId="0" shapeId="0" xr:uid="{DEF34FDE-A532-0247-80AB-F44647836C2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Cash expenses
</t>
        </r>
      </text>
    </comment>
    <comment ref="C52" authorId="0" shapeId="0" xr:uid="{D1517C12-009F-7948-9506-E6187140693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number should closely match your ending bank statement or financial statement cash balance. Compare this to financial statements to guage your cash forecasting accuracy.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" authorId="0" shapeId="0" xr:uid="{73AEBBB8-B09A-9F4D-AD3E-6016B852199E}">
      <text>
        <r>
          <rPr>
            <sz val="12"/>
            <color rgb="FFFFFFFF"/>
            <rFont val="Calibri"/>
            <family val="2"/>
          </rPr>
          <t>User: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User to set the initial cash amount manually (Check ending bank statement or financial statements). </t>
        </r>
      </text>
    </comment>
    <comment ref="A8" authorId="0" shapeId="0" xr:uid="{FD83991F-1833-8043-A0A5-F405705EC84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is when you receive cash, not when you invoice a client. </t>
        </r>
      </text>
    </comment>
    <comment ref="A19" authorId="0" shapeId="0" xr:uid="{3A77B5C0-3C2E-D04E-8E26-FF2FB20F62F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Cash expenses
</t>
        </r>
      </text>
    </comment>
    <comment ref="C52" authorId="0" shapeId="0" xr:uid="{8985A10F-BC6B-2D46-8BDF-37611B97EB4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number should closely match your ending bank statement or financial statement cash balance. Compare this to financial statements to guage your cash forecasting accuracy. </t>
        </r>
      </text>
    </comment>
  </commentList>
</comments>
</file>

<file path=xl/sharedStrings.xml><?xml version="1.0" encoding="utf-8"?>
<sst xmlns="http://schemas.openxmlformats.org/spreadsheetml/2006/main" count="304" uniqueCount="100">
  <si>
    <t xml:space="preserve">Revenue </t>
  </si>
  <si>
    <t xml:space="preserve">Expenses </t>
  </si>
  <si>
    <t xml:space="preserve">Month 1 </t>
  </si>
  <si>
    <t xml:space="preserve">Month 2 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</si>
  <si>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</si>
  <si>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</si>
  <si>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</si>
  <si>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</si>
  <si>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</si>
  <si>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</si>
  <si>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</si>
  <si>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</si>
  <si>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</si>
  <si>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</si>
  <si>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Annual Total </t>
  </si>
  <si>
    <t xml:space="preserve">Start Up Costs </t>
  </si>
  <si>
    <t xml:space="preserve">Cost </t>
  </si>
  <si>
    <t xml:space="preserve">Item Description </t>
  </si>
  <si>
    <t xml:space="preserve">Past Purchases Items Already Bought for the Business </t>
  </si>
  <si>
    <t xml:space="preserve">Funding Sources </t>
  </si>
  <si>
    <t xml:space="preserve">Start up costs total </t>
  </si>
  <si>
    <t xml:space="preserve">Total Start Up Costs </t>
  </si>
  <si>
    <t>Wages</t>
  </si>
  <si>
    <t xml:space="preserve">Advertising </t>
  </si>
  <si>
    <t xml:space="preserve">Gross Revenue </t>
  </si>
  <si>
    <t xml:space="preserve">Total Expenses </t>
  </si>
  <si>
    <t xml:space="preserve">Net Profit Before Tax </t>
  </si>
  <si>
    <t xml:space="preserve">Estimated Income Tax % </t>
  </si>
  <si>
    <t>Net Profit After Tax</t>
  </si>
  <si>
    <t xml:space="preserve">Total Funding Sources </t>
  </si>
  <si>
    <t>Personal Savings</t>
  </si>
  <si>
    <t>Family and Friends</t>
  </si>
  <si>
    <t>Small Business Loans</t>
  </si>
  <si>
    <t>Government Grants</t>
  </si>
  <si>
    <t>Investors</t>
  </si>
  <si>
    <t>Truck Purchase or Lease</t>
  </si>
  <si>
    <t>Equipment and Installation</t>
  </si>
  <si>
    <t>Permits and Licenses</t>
  </si>
  <si>
    <t>Insurance</t>
  </si>
  <si>
    <t>Branding and Marketing</t>
  </si>
  <si>
    <t>Operating Capital</t>
  </si>
  <si>
    <t>Vehicle Maintenance</t>
  </si>
  <si>
    <t>Food Sales</t>
  </si>
  <si>
    <t>Catering Services</t>
  </si>
  <si>
    <t xml:space="preserve">Food Truck Events       </t>
  </si>
  <si>
    <t xml:space="preserve">Delivery and Takeout     </t>
  </si>
  <si>
    <t xml:space="preserve">Meal Subscriptions    </t>
  </si>
  <si>
    <t xml:space="preserve"> Specialty Items/Products </t>
  </si>
  <si>
    <t>Cooking Classes/Workshops</t>
  </si>
  <si>
    <t xml:space="preserve">Vehicle Expenses </t>
  </si>
  <si>
    <t>Kitchen Supplies</t>
  </si>
  <si>
    <t>Tax (In Amount)</t>
  </si>
  <si>
    <t xml:space="preserve">Period (Month): </t>
  </si>
  <si>
    <t>Cash at the Beginning of the period</t>
  </si>
  <si>
    <t>Income Sources (CASH IN)</t>
  </si>
  <si>
    <t>Total Income:</t>
  </si>
  <si>
    <t>Expenses (CASH OUT)</t>
  </si>
  <si>
    <t>Total Operating Expenses:</t>
  </si>
  <si>
    <t>Total Changes in cash</t>
  </si>
  <si>
    <t>Cash at the end of the period:</t>
  </si>
  <si>
    <t>Don't Let cash go below:</t>
  </si>
  <si>
    <t>Approximate Net Income</t>
  </si>
  <si>
    <t xml:space="preserve">Kitchen Equipment  </t>
  </si>
  <si>
    <t>Fixed Assets:</t>
  </si>
  <si>
    <t>Furniture and Fixtures</t>
  </si>
  <si>
    <t>$5000</t>
  </si>
  <si>
    <t>Food Truck</t>
  </si>
  <si>
    <t xml:space="preserve">Current Assets:   </t>
  </si>
  <si>
    <t xml:space="preserve">Cash on Hand </t>
  </si>
  <si>
    <t xml:space="preserve">Accounts Receivable         </t>
  </si>
  <si>
    <t>Inventory</t>
  </si>
  <si>
    <t xml:space="preserve">Prepaid Expenses        </t>
  </si>
  <si>
    <t>Total Current Assets</t>
  </si>
  <si>
    <t>Total Fixed Assets</t>
  </si>
  <si>
    <t xml:space="preserve">Current Liabilities:  </t>
  </si>
  <si>
    <t xml:space="preserve">Accounts Payable    </t>
  </si>
  <si>
    <t xml:space="preserve">Short-term Loans    </t>
  </si>
  <si>
    <t xml:space="preserve">Accrued Expenses     </t>
  </si>
  <si>
    <t xml:space="preserve">Taxes Payable   </t>
  </si>
  <si>
    <t>Liabilities:</t>
  </si>
  <si>
    <t>Assets:</t>
  </si>
  <si>
    <t>$8000</t>
  </si>
  <si>
    <t>Total Assets:</t>
  </si>
  <si>
    <t>Total Liabilities:</t>
  </si>
  <si>
    <t>Total Current Liabilities:</t>
  </si>
  <si>
    <t>Lease Obligations</t>
  </si>
  <si>
    <t>Long-Term Liabilities:</t>
  </si>
  <si>
    <t>Total Long-Term Liabilities:</t>
  </si>
  <si>
    <t>Equity</t>
  </si>
  <si>
    <t>Owner's Equity</t>
  </si>
  <si>
    <t>Net Income</t>
  </si>
  <si>
    <t>Total Equity</t>
  </si>
  <si>
    <t>Total Liabilities &amp; Equity:</t>
  </si>
  <si>
    <t xml:space="preserve">Balance Sheet Year 1: Jan 24-Dec 24 </t>
  </si>
  <si>
    <t xml:space="preserve">Balance Sheet Year 2: Jan 25-Dec 25 </t>
  </si>
  <si>
    <t>Balance Sheet Year 3: Jan 26-Dec 26</t>
  </si>
  <si>
    <t xml:space="preserve">Income Statement Year 1: Jan 24-Dec 24 </t>
  </si>
  <si>
    <t>INDIAN FOOD TRUCK</t>
  </si>
  <si>
    <t>AUTHENTIC FLAVORS ON WHEELS</t>
  </si>
  <si>
    <t>Financial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</si>
</sst>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9" formatCode="[$$-1009]#,##0.00"/>
    <numFmt numFmtId="178" formatCode="[$$-1009]#,##0"/>
    <numFmt numFmtId="179" formatCode="_(* #,##0_);_(* \(#,##0\);_(* &quot;-&quot;??_);_(@_)"/>
  </numFmts>
  <fonts count="1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0D0D0D"/>
      <name val="Arial"/>
      <family val="2"/>
    </font>
    <font>
      <sz val="10.5"/>
      <color rgb="FF0D0D0D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sz val="12"/>
      <color rgb="FFFFFFFF"/>
      <name val="Calibri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2"/>
      <color theme="1"/>
      <name val="Calibri (Body)"/>
    </font>
    <font>
      <b/>
      <i/>
      <sz val="11"/>
      <color theme="1"/>
      <name val="Calibri (Body)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0" fillId="0" borderId="0" xfId="0" applyNumberFormat="1" applyAlignment="1">
      <alignment horizontal="right"/>
    </xf>
    <xf numFmtId="0" fontId="7" fillId="0" borderId="0" xfId="0" applyFont="1"/>
    <xf numFmtId="0" fontId="10" fillId="0" borderId="0" xfId="0" applyFont="1"/>
    <xf numFmtId="179" fontId="7" fillId="0" borderId="0" xfId="1" applyNumberFormat="1" applyFont="1"/>
    <xf numFmtId="179" fontId="7" fillId="0" borderId="6" xfId="1" applyNumberFormat="1" applyFont="1" applyBorder="1"/>
    <xf numFmtId="0" fontId="7" fillId="0" borderId="0" xfId="0" applyFont="1" applyAlignment="1">
      <alignment horizontal="right"/>
    </xf>
    <xf numFmtId="179" fontId="8" fillId="2" borderId="0" xfId="1" applyNumberFormat="1" applyFont="1" applyFill="1"/>
    <xf numFmtId="38" fontId="8" fillId="2" borderId="0" xfId="1" applyNumberFormat="1" applyFont="1" applyFill="1"/>
    <xf numFmtId="0" fontId="7" fillId="0" borderId="0" xfId="0" applyFont="1" applyAlignment="1">
      <alignment horizontal="right"/>
    </xf>
    <xf numFmtId="38" fontId="7" fillId="2" borderId="8" xfId="1" applyNumberFormat="1" applyFont="1" applyFill="1" applyBorder="1"/>
    <xf numFmtId="43" fontId="7" fillId="0" borderId="0" xfId="1" applyFont="1"/>
    <xf numFmtId="179" fontId="8" fillId="0" borderId="9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0" borderId="10" xfId="0" applyFont="1" applyBorder="1" applyAlignment="1">
      <alignment horizontal="center"/>
    </xf>
    <xf numFmtId="0" fontId="6" fillId="0" borderId="10" xfId="0" applyFont="1" applyBorder="1"/>
    <xf numFmtId="178" fontId="0" fillId="0" borderId="10" xfId="0" applyNumberFormat="1" applyBorder="1"/>
    <xf numFmtId="0" fontId="3" fillId="0" borderId="10" xfId="0" applyFont="1" applyBorder="1"/>
    <xf numFmtId="169" fontId="0" fillId="0" borderId="10" xfId="0" applyNumberFormat="1" applyBorder="1"/>
    <xf numFmtId="0" fontId="1" fillId="0" borderId="10" xfId="0" applyFont="1" applyBorder="1"/>
    <xf numFmtId="0" fontId="6" fillId="0" borderId="0" xfId="0" applyFont="1" applyBorder="1"/>
    <xf numFmtId="0" fontId="16" fillId="0" borderId="12" xfId="0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178" fontId="0" fillId="0" borderId="10" xfId="0" applyNumberFormat="1" applyBorder="1" applyAlignment="1">
      <alignment horizontal="center"/>
    </xf>
    <xf numFmtId="178" fontId="0" fillId="0" borderId="10" xfId="0" applyNumberFormat="1" applyBorder="1" applyAlignment="1">
      <alignment horizontal="right"/>
    </xf>
    <xf numFmtId="178" fontId="0" fillId="0" borderId="10" xfId="0" applyNumberFormat="1" applyBorder="1" applyAlignment="1"/>
    <xf numFmtId="9" fontId="0" fillId="0" borderId="10" xfId="0" applyNumberFormat="1" applyBorder="1"/>
    <xf numFmtId="0" fontId="7" fillId="0" borderId="10" xfId="0" applyFont="1" applyBorder="1"/>
    <xf numFmtId="0" fontId="8" fillId="0" borderId="10" xfId="0" applyFont="1" applyBorder="1" applyAlignment="1">
      <alignment horizontal="right"/>
    </xf>
    <xf numFmtId="0" fontId="7" fillId="0" borderId="10" xfId="0" applyFont="1" applyBorder="1" applyAlignment="1">
      <alignment horizontal="left"/>
    </xf>
    <xf numFmtId="179" fontId="8" fillId="0" borderId="10" xfId="1" applyNumberFormat="1" applyFont="1" applyFill="1" applyBorder="1" applyAlignment="1">
      <alignment horizontal="center"/>
    </xf>
    <xf numFmtId="179" fontId="9" fillId="2" borderId="10" xfId="1" applyNumberFormat="1" applyFont="1" applyFill="1" applyBorder="1" applyAlignment="1">
      <alignment horizontal="center"/>
    </xf>
    <xf numFmtId="179" fontId="9" fillId="0" borderId="10" xfId="1" applyNumberFormat="1" applyFont="1" applyFill="1" applyBorder="1" applyAlignment="1">
      <alignment horizontal="center"/>
    </xf>
    <xf numFmtId="179" fontId="7" fillId="0" borderId="10" xfId="1" applyNumberFormat="1" applyFont="1" applyBorder="1" applyAlignment="1">
      <alignment horizontal="center"/>
    </xf>
    <xf numFmtId="0" fontId="10" fillId="0" borderId="10" xfId="0" applyFont="1" applyBorder="1"/>
    <xf numFmtId="179" fontId="7" fillId="0" borderId="10" xfId="1" applyNumberFormat="1" applyFont="1" applyBorder="1"/>
    <xf numFmtId="179" fontId="8" fillId="2" borderId="10" xfId="1" applyNumberFormat="1" applyFont="1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top"/>
    </xf>
    <xf numFmtId="0" fontId="16" fillId="0" borderId="7" xfId="0" applyFont="1" applyBorder="1" applyAlignment="1">
      <alignment horizontal="center" vertical="top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/>
    </xf>
    <xf numFmtId="17" fontId="8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0" fontId="1" fillId="0" borderId="11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right"/>
    </xf>
    <xf numFmtId="178" fontId="1" fillId="0" borderId="10" xfId="0" applyNumberFormat="1" applyFont="1" applyBorder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3"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B790-EBE9-6E4F-99D1-F8AE6AB93EB1}">
  <dimension ref="A1:H31"/>
  <sheetViews>
    <sheetView zoomScale="113" zoomScaleNormal="81" workbookViewId="0">
      <selection activeCell="A3" sqref="A1:XFD3"/>
    </sheetView>
  </sheetViews>
  <sheetFormatPr baseColWidth="10" defaultColWidth="11.1640625" defaultRowHeight="16" x14ac:dyDescent="0.2"/>
  <cols>
    <col min="1" max="1" width="29.33203125" customWidth="1"/>
    <col min="2" max="2" width="11.83203125" bestFit="1" customWidth="1"/>
    <col min="11" max="11" width="26.33203125" customWidth="1"/>
  </cols>
  <sheetData>
    <row r="1" spans="1:7" ht="41" customHeight="1" x14ac:dyDescent="0.35">
      <c r="A1" s="69" t="s">
        <v>99</v>
      </c>
      <c r="B1" s="70"/>
      <c r="C1" s="71"/>
    </row>
    <row r="2" spans="1:7" ht="52" customHeight="1" x14ac:dyDescent="0.2">
      <c r="A2" s="62" t="s">
        <v>97</v>
      </c>
      <c r="B2" s="63"/>
      <c r="C2" s="64"/>
      <c r="D2" s="54"/>
    </row>
    <row r="3" spans="1:7" ht="44" customHeight="1" x14ac:dyDescent="0.2">
      <c r="A3" s="51" t="s">
        <v>98</v>
      </c>
      <c r="B3" s="52"/>
      <c r="C3" s="53"/>
      <c r="D3" s="55"/>
    </row>
    <row r="4" spans="1:7" x14ac:dyDescent="0.2">
      <c r="A4" s="61" t="s">
        <v>15</v>
      </c>
      <c r="B4" s="61"/>
      <c r="C4" s="61"/>
      <c r="D4" s="58"/>
    </row>
    <row r="5" spans="1:7" x14ac:dyDescent="0.2">
      <c r="A5" s="20" t="s">
        <v>18</v>
      </c>
      <c r="B5" s="20"/>
      <c r="C5" s="20"/>
      <c r="D5" s="58"/>
      <c r="F5" s="4"/>
      <c r="G5" s="4"/>
    </row>
    <row r="6" spans="1:7" x14ac:dyDescent="0.2">
      <c r="A6" s="22" t="s">
        <v>17</v>
      </c>
      <c r="B6" s="22" t="s">
        <v>16</v>
      </c>
      <c r="C6" s="21"/>
      <c r="D6" s="58"/>
      <c r="F6" s="4"/>
      <c r="G6" s="4"/>
    </row>
    <row r="7" spans="1:7" ht="16" customHeight="1" x14ac:dyDescent="0.2">
      <c r="A7" s="23" t="s">
        <v>35</v>
      </c>
      <c r="B7" s="24">
        <v>10000</v>
      </c>
      <c r="C7" s="21"/>
      <c r="D7" s="59"/>
      <c r="E7" s="1"/>
      <c r="F7" s="4"/>
      <c r="G7" s="28"/>
    </row>
    <row r="8" spans="1:7" x14ac:dyDescent="0.2">
      <c r="A8" s="23" t="s">
        <v>36</v>
      </c>
      <c r="B8" s="24">
        <v>5000</v>
      </c>
      <c r="C8" s="21"/>
      <c r="D8" s="59"/>
      <c r="E8" s="1"/>
      <c r="F8" s="4"/>
      <c r="G8" s="4"/>
    </row>
    <row r="9" spans="1:7" x14ac:dyDescent="0.2">
      <c r="A9" s="23" t="s">
        <v>37</v>
      </c>
      <c r="B9" s="24">
        <v>2000</v>
      </c>
      <c r="C9" s="21"/>
      <c r="D9" s="59"/>
      <c r="E9" s="1"/>
      <c r="F9" s="4"/>
      <c r="G9" s="4"/>
    </row>
    <row r="10" spans="1:7" x14ac:dyDescent="0.2">
      <c r="A10" s="23" t="s">
        <v>38</v>
      </c>
      <c r="B10" s="24">
        <v>3000</v>
      </c>
      <c r="C10" s="21"/>
      <c r="D10" s="59"/>
      <c r="E10" s="1"/>
      <c r="F10" s="4"/>
      <c r="G10" s="4"/>
    </row>
    <row r="11" spans="1:7" x14ac:dyDescent="0.2">
      <c r="A11" s="23" t="s">
        <v>39</v>
      </c>
      <c r="B11" s="24">
        <v>5000</v>
      </c>
      <c r="C11" s="21"/>
      <c r="D11" s="59"/>
      <c r="E11" s="1"/>
      <c r="F11" s="4"/>
      <c r="G11" s="4"/>
    </row>
    <row r="12" spans="1:7" x14ac:dyDescent="0.2">
      <c r="A12" s="23" t="s">
        <v>40</v>
      </c>
      <c r="B12" s="24">
        <v>5000</v>
      </c>
      <c r="C12" s="21"/>
      <c r="D12" s="59"/>
      <c r="E12" s="1"/>
      <c r="F12" s="4"/>
      <c r="G12" s="4"/>
    </row>
    <row r="13" spans="1:7" x14ac:dyDescent="0.2">
      <c r="A13" s="23" t="s">
        <v>41</v>
      </c>
      <c r="B13" s="24">
        <v>5000</v>
      </c>
      <c r="C13" s="21"/>
      <c r="D13" s="59"/>
      <c r="E13" s="1"/>
      <c r="F13" s="4"/>
      <c r="G13" s="4"/>
    </row>
    <row r="14" spans="1:7" x14ac:dyDescent="0.2">
      <c r="A14" s="25"/>
      <c r="B14" s="26"/>
      <c r="C14" s="21"/>
      <c r="D14" s="59"/>
      <c r="E14" s="1"/>
      <c r="F14" s="4"/>
      <c r="G14" s="4"/>
    </row>
    <row r="15" spans="1:7" ht="16" customHeight="1" x14ac:dyDescent="0.2">
      <c r="A15" s="27" t="s">
        <v>19</v>
      </c>
      <c r="B15" s="21"/>
      <c r="C15" s="21"/>
      <c r="D15" s="59"/>
      <c r="E15" s="1"/>
      <c r="F15" s="4"/>
      <c r="G15" s="4"/>
    </row>
    <row r="16" spans="1:7" x14ac:dyDescent="0.2">
      <c r="A16" s="23" t="s">
        <v>30</v>
      </c>
      <c r="B16" s="24">
        <v>50000</v>
      </c>
      <c r="C16" s="21"/>
      <c r="D16" s="59"/>
      <c r="E16" s="1"/>
      <c r="F16" s="4"/>
      <c r="G16" s="4"/>
    </row>
    <row r="17" spans="1:8" x14ac:dyDescent="0.2">
      <c r="A17" s="23" t="s">
        <v>31</v>
      </c>
      <c r="B17" s="24">
        <v>40000</v>
      </c>
      <c r="C17" s="21"/>
      <c r="D17" s="59"/>
      <c r="E17" s="1"/>
      <c r="F17" s="4"/>
      <c r="G17" s="4"/>
    </row>
    <row r="18" spans="1:8" x14ac:dyDescent="0.2">
      <c r="A18" s="23" t="s">
        <v>32</v>
      </c>
      <c r="B18" s="24">
        <v>20000</v>
      </c>
      <c r="C18" s="21"/>
      <c r="D18" s="58"/>
    </row>
    <row r="19" spans="1:8" x14ac:dyDescent="0.2">
      <c r="A19" s="23" t="s">
        <v>33</v>
      </c>
      <c r="B19" s="24">
        <v>1000</v>
      </c>
      <c r="C19" s="21"/>
      <c r="D19" s="58"/>
    </row>
    <row r="20" spans="1:8" x14ac:dyDescent="0.2">
      <c r="A20" s="23" t="s">
        <v>34</v>
      </c>
      <c r="B20" s="24">
        <v>25000</v>
      </c>
      <c r="C20" s="21"/>
      <c r="D20" s="58"/>
    </row>
    <row r="21" spans="1:8" x14ac:dyDescent="0.2">
      <c r="A21" s="27" t="s">
        <v>29</v>
      </c>
      <c r="B21" s="24">
        <f>SUM(B16:B20)</f>
        <v>136000</v>
      </c>
      <c r="C21" s="21"/>
      <c r="D21" s="58"/>
    </row>
    <row r="22" spans="1:8" ht="18" x14ac:dyDescent="0.2">
      <c r="A22" s="21"/>
      <c r="B22" s="21"/>
      <c r="C22" s="21"/>
      <c r="D22" s="58"/>
      <c r="G22" s="3"/>
    </row>
    <row r="23" spans="1:8" ht="16" customHeight="1" x14ac:dyDescent="0.2">
      <c r="A23" s="27" t="s">
        <v>20</v>
      </c>
      <c r="B23" s="21"/>
      <c r="C23" s="21"/>
      <c r="D23" s="58"/>
    </row>
    <row r="24" spans="1:8" x14ac:dyDescent="0.2">
      <c r="A24" s="23" t="s">
        <v>35</v>
      </c>
      <c r="B24" s="24">
        <v>10000</v>
      </c>
      <c r="C24" s="26"/>
      <c r="D24" s="58"/>
    </row>
    <row r="25" spans="1:8" x14ac:dyDescent="0.2">
      <c r="A25" s="23" t="s">
        <v>36</v>
      </c>
      <c r="B25" s="24">
        <v>5000</v>
      </c>
      <c r="C25" s="26"/>
      <c r="D25" s="60"/>
      <c r="E25" s="2"/>
      <c r="F25" s="2"/>
      <c r="G25" s="2"/>
      <c r="H25" s="2"/>
    </row>
    <row r="26" spans="1:8" x14ac:dyDescent="0.2">
      <c r="A26" s="23" t="s">
        <v>37</v>
      </c>
      <c r="B26" s="24">
        <v>2000</v>
      </c>
      <c r="C26" s="26"/>
      <c r="D26" s="60"/>
      <c r="E26" s="2"/>
      <c r="F26" s="2"/>
      <c r="G26" s="2"/>
      <c r="H26" s="2"/>
    </row>
    <row r="27" spans="1:8" x14ac:dyDescent="0.2">
      <c r="A27" s="23" t="s">
        <v>38</v>
      </c>
      <c r="B27" s="24">
        <v>3000</v>
      </c>
      <c r="C27" s="26"/>
      <c r="D27" s="60"/>
      <c r="E27" s="2"/>
      <c r="F27" s="2"/>
      <c r="G27" s="2"/>
      <c r="H27" s="2"/>
    </row>
    <row r="28" spans="1:8" x14ac:dyDescent="0.2">
      <c r="A28" s="23" t="s">
        <v>39</v>
      </c>
      <c r="B28" s="24">
        <v>5000</v>
      </c>
      <c r="C28" s="26"/>
      <c r="D28" s="60"/>
      <c r="E28" s="2"/>
      <c r="F28" s="2"/>
      <c r="G28" s="2"/>
      <c r="H28" s="2"/>
    </row>
    <row r="29" spans="1:8" x14ac:dyDescent="0.2">
      <c r="A29" s="23" t="s">
        <v>40</v>
      </c>
      <c r="B29" s="24">
        <v>5000</v>
      </c>
      <c r="C29" s="26"/>
      <c r="D29" s="60"/>
      <c r="E29" s="2"/>
      <c r="F29" s="2"/>
      <c r="G29" s="2"/>
      <c r="H29" s="2"/>
    </row>
    <row r="30" spans="1:8" x14ac:dyDescent="0.2">
      <c r="A30" s="23" t="s">
        <v>41</v>
      </c>
      <c r="B30" s="24">
        <v>5000</v>
      </c>
      <c r="C30" s="26"/>
      <c r="D30" s="58"/>
    </row>
    <row r="31" spans="1:8" x14ac:dyDescent="0.2">
      <c r="A31" s="27" t="s">
        <v>21</v>
      </c>
      <c r="B31" s="24">
        <f>SUM(B24:B30)</f>
        <v>35000</v>
      </c>
      <c r="C31" s="21"/>
      <c r="D31" s="58"/>
    </row>
  </sheetData>
  <mergeCells count="5">
    <mergeCell ref="A4:C4"/>
    <mergeCell ref="A5:C5"/>
    <mergeCell ref="A3:C3"/>
    <mergeCell ref="A2:C2"/>
    <mergeCell ref="A1:C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B00DE-F3F4-454E-92DB-ED0DF06D9E89}">
  <dimension ref="A1:D39"/>
  <sheetViews>
    <sheetView zoomScaleNormal="100" workbookViewId="0">
      <selection activeCell="H18" sqref="H18"/>
    </sheetView>
  </sheetViews>
  <sheetFormatPr baseColWidth="10" defaultColWidth="11.1640625" defaultRowHeight="16" x14ac:dyDescent="0.2"/>
  <cols>
    <col min="1" max="1" width="22.1640625" customWidth="1"/>
    <col min="2" max="2" width="18.1640625" customWidth="1"/>
  </cols>
  <sheetData>
    <row r="1" spans="1:4" ht="52" customHeight="1" x14ac:dyDescent="0.2">
      <c r="A1" s="49" t="s">
        <v>97</v>
      </c>
      <c r="B1" s="50"/>
      <c r="C1" s="54"/>
      <c r="D1" s="54"/>
    </row>
    <row r="2" spans="1:4" ht="44" customHeight="1" x14ac:dyDescent="0.2">
      <c r="A2" s="65" t="s">
        <v>98</v>
      </c>
      <c r="B2" s="66"/>
      <c r="C2" s="55"/>
      <c r="D2" s="55"/>
    </row>
    <row r="3" spans="1:4" x14ac:dyDescent="0.2">
      <c r="A3" s="27" t="s">
        <v>95</v>
      </c>
      <c r="B3" s="21"/>
    </row>
    <row r="4" spans="1:4" x14ac:dyDescent="0.2">
      <c r="A4" s="21"/>
      <c r="B4" s="21"/>
    </row>
    <row r="5" spans="1:4" x14ac:dyDescent="0.2">
      <c r="A5" s="21" t="s">
        <v>80</v>
      </c>
      <c r="B5" s="21"/>
    </row>
    <row r="6" spans="1:4" x14ac:dyDescent="0.2">
      <c r="A6" s="21" t="s">
        <v>67</v>
      </c>
      <c r="B6" s="24">
        <v>28000</v>
      </c>
    </row>
    <row r="7" spans="1:4" x14ac:dyDescent="0.2">
      <c r="A7" s="21" t="s">
        <v>68</v>
      </c>
      <c r="B7" s="24">
        <v>45500</v>
      </c>
    </row>
    <row r="8" spans="1:4" x14ac:dyDescent="0.2">
      <c r="A8" s="21" t="s">
        <v>69</v>
      </c>
      <c r="B8" s="24">
        <v>48000</v>
      </c>
    </row>
    <row r="9" spans="1:4" x14ac:dyDescent="0.2">
      <c r="A9" s="21" t="s">
        <v>70</v>
      </c>
      <c r="B9" s="24">
        <v>45900</v>
      </c>
    </row>
    <row r="10" spans="1:4" x14ac:dyDescent="0.2">
      <c r="A10" s="21" t="s">
        <v>71</v>
      </c>
      <c r="B10" s="24">
        <v>8500</v>
      </c>
    </row>
    <row r="11" spans="1:4" x14ac:dyDescent="0.2">
      <c r="A11" s="21" t="s">
        <v>72</v>
      </c>
      <c r="B11" s="24">
        <f>SUM(B6:B10)</f>
        <v>175900</v>
      </c>
    </row>
    <row r="12" spans="1:4" x14ac:dyDescent="0.2">
      <c r="A12" s="21"/>
      <c r="B12" s="21"/>
    </row>
    <row r="13" spans="1:4" x14ac:dyDescent="0.2">
      <c r="A13" s="21"/>
      <c r="B13" s="21"/>
    </row>
    <row r="14" spans="1:4" x14ac:dyDescent="0.2">
      <c r="A14" s="21" t="s">
        <v>63</v>
      </c>
      <c r="B14" s="21"/>
    </row>
    <row r="15" spans="1:4" x14ac:dyDescent="0.2">
      <c r="A15" s="21" t="s">
        <v>66</v>
      </c>
      <c r="B15" s="32">
        <v>10000</v>
      </c>
    </row>
    <row r="16" spans="1:4" x14ac:dyDescent="0.2">
      <c r="A16" s="21" t="s">
        <v>62</v>
      </c>
      <c r="B16" s="32">
        <v>8800</v>
      </c>
    </row>
    <row r="17" spans="1:2" x14ac:dyDescent="0.2">
      <c r="A17" s="21" t="s">
        <v>64</v>
      </c>
      <c r="B17" s="32">
        <v>5000</v>
      </c>
    </row>
    <row r="18" spans="1:2" x14ac:dyDescent="0.2">
      <c r="A18" s="21" t="s">
        <v>73</v>
      </c>
      <c r="B18" s="24">
        <f>SUM(B15:B17)</f>
        <v>23800</v>
      </c>
    </row>
    <row r="19" spans="1:2" x14ac:dyDescent="0.2">
      <c r="A19" s="27" t="s">
        <v>82</v>
      </c>
      <c r="B19" s="68">
        <f>B11+B18</f>
        <v>199700</v>
      </c>
    </row>
    <row r="20" spans="1:2" x14ac:dyDescent="0.2">
      <c r="A20" s="21"/>
      <c r="B20" s="21"/>
    </row>
    <row r="21" spans="1:2" x14ac:dyDescent="0.2">
      <c r="A21" s="21"/>
      <c r="B21" s="21"/>
    </row>
    <row r="22" spans="1:2" x14ac:dyDescent="0.2">
      <c r="A22" s="21" t="s">
        <v>79</v>
      </c>
      <c r="B22" s="21"/>
    </row>
    <row r="23" spans="1:2" x14ac:dyDescent="0.2">
      <c r="A23" s="21" t="s">
        <v>74</v>
      </c>
      <c r="B23" s="21"/>
    </row>
    <row r="24" spans="1:2" x14ac:dyDescent="0.2">
      <c r="A24" s="21" t="s">
        <v>75</v>
      </c>
      <c r="B24" s="24">
        <v>2500</v>
      </c>
    </row>
    <row r="25" spans="1:2" x14ac:dyDescent="0.2">
      <c r="A25" s="21" t="s">
        <v>76</v>
      </c>
      <c r="B25" s="24">
        <v>3000</v>
      </c>
    </row>
    <row r="26" spans="1:2" x14ac:dyDescent="0.2">
      <c r="A26" s="21" t="s">
        <v>77</v>
      </c>
      <c r="B26" s="24">
        <v>2000</v>
      </c>
    </row>
    <row r="27" spans="1:2" x14ac:dyDescent="0.2">
      <c r="A27" s="21" t="s">
        <v>78</v>
      </c>
      <c r="B27" s="24">
        <v>9648</v>
      </c>
    </row>
    <row r="28" spans="1:2" x14ac:dyDescent="0.2">
      <c r="A28" s="21" t="s">
        <v>84</v>
      </c>
      <c r="B28" s="24">
        <f>SUM(B24:B27)</f>
        <v>17148</v>
      </c>
    </row>
    <row r="29" spans="1:2" x14ac:dyDescent="0.2">
      <c r="A29" s="21"/>
      <c r="B29" s="21"/>
    </row>
    <row r="30" spans="1:2" x14ac:dyDescent="0.2">
      <c r="A30" s="21" t="s">
        <v>86</v>
      </c>
      <c r="B30" s="21"/>
    </row>
    <row r="31" spans="1:2" x14ac:dyDescent="0.2">
      <c r="A31" s="21" t="s">
        <v>85</v>
      </c>
      <c r="B31" s="32">
        <v>5000</v>
      </c>
    </row>
    <row r="32" spans="1:2" x14ac:dyDescent="0.2">
      <c r="A32" s="21" t="s">
        <v>87</v>
      </c>
      <c r="B32" s="32">
        <v>5000</v>
      </c>
    </row>
    <row r="33" spans="1:2" x14ac:dyDescent="0.2">
      <c r="A33" s="21" t="s">
        <v>83</v>
      </c>
      <c r="B33" s="24">
        <f>B28+B32</f>
        <v>22148</v>
      </c>
    </row>
    <row r="34" spans="1:2" x14ac:dyDescent="0.2">
      <c r="A34" s="21"/>
      <c r="B34" s="21"/>
    </row>
    <row r="35" spans="1:2" x14ac:dyDescent="0.2">
      <c r="A35" s="21" t="s">
        <v>88</v>
      </c>
      <c r="B35" s="32"/>
    </row>
    <row r="36" spans="1:2" x14ac:dyDescent="0.2">
      <c r="A36" s="21" t="s">
        <v>89</v>
      </c>
      <c r="B36" s="32">
        <v>50000</v>
      </c>
    </row>
    <row r="37" spans="1:2" x14ac:dyDescent="0.2">
      <c r="A37" s="21" t="s">
        <v>90</v>
      </c>
      <c r="B37" s="24">
        <v>47762</v>
      </c>
    </row>
    <row r="38" spans="1:2" x14ac:dyDescent="0.2">
      <c r="A38" s="21" t="s">
        <v>91</v>
      </c>
      <c r="B38" s="24">
        <f>SUM(B36:B37)</f>
        <v>97762</v>
      </c>
    </row>
    <row r="39" spans="1:2" x14ac:dyDescent="0.2">
      <c r="A39" s="27" t="s">
        <v>92</v>
      </c>
      <c r="B39" s="68">
        <f>B38+B33</f>
        <v>119910</v>
      </c>
    </row>
  </sheetData>
  <mergeCells count="2">
    <mergeCell ref="A2:B2"/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C588B-7A59-684C-BD98-C63F11EAB775}">
  <dimension ref="A1:O28"/>
  <sheetViews>
    <sheetView zoomScaleNormal="100" workbookViewId="0">
      <selection activeCell="F3" sqref="A1:XFD3"/>
    </sheetView>
  </sheetViews>
  <sheetFormatPr baseColWidth="10" defaultColWidth="11.1640625" defaultRowHeight="16" x14ac:dyDescent="0.2"/>
  <cols>
    <col min="1" max="1" width="34.33203125" customWidth="1"/>
    <col min="2" max="2" width="10.83203125" customWidth="1"/>
    <col min="8" max="8" width="12.6640625" bestFit="1" customWidth="1"/>
    <col min="9" max="13" width="12.83203125" bestFit="1" customWidth="1"/>
    <col min="14" max="14" width="12" bestFit="1" customWidth="1"/>
  </cols>
  <sheetData>
    <row r="1" spans="1:15" ht="41" customHeight="1" x14ac:dyDescent="0.35">
      <c r="A1" s="19"/>
      <c r="B1" s="19"/>
      <c r="C1" s="19"/>
      <c r="D1" s="19"/>
      <c r="E1" s="19"/>
      <c r="F1" s="74" t="s">
        <v>99</v>
      </c>
      <c r="G1" s="69"/>
      <c r="H1" s="69"/>
      <c r="I1" s="73"/>
      <c r="J1" s="47"/>
      <c r="K1" s="19"/>
      <c r="L1" s="19"/>
      <c r="M1" s="19"/>
      <c r="N1" s="19"/>
    </row>
    <row r="2" spans="1:15" ht="52" customHeight="1" x14ac:dyDescent="0.2">
      <c r="A2" s="19"/>
      <c r="B2" s="19"/>
      <c r="C2" s="19"/>
      <c r="D2" s="19"/>
      <c r="E2" s="72"/>
      <c r="F2" s="62" t="s">
        <v>97</v>
      </c>
      <c r="G2" s="63"/>
      <c r="H2" s="63"/>
      <c r="I2" s="64"/>
      <c r="J2" s="72"/>
      <c r="K2" s="19"/>
      <c r="L2" s="19"/>
      <c r="M2" s="19"/>
      <c r="N2" s="19"/>
    </row>
    <row r="3" spans="1:15" ht="44" customHeight="1" x14ac:dyDescent="0.2">
      <c r="A3" s="45"/>
      <c r="B3" s="45"/>
      <c r="C3" s="45"/>
      <c r="D3" s="45"/>
      <c r="E3" s="46"/>
      <c r="F3" s="29" t="s">
        <v>98</v>
      </c>
      <c r="G3" s="30"/>
      <c r="H3" s="30"/>
      <c r="I3" s="30"/>
      <c r="J3" s="48"/>
      <c r="K3" s="45"/>
      <c r="L3" s="45"/>
      <c r="M3" s="45"/>
      <c r="N3" s="45"/>
    </row>
    <row r="4" spans="1:15" x14ac:dyDescent="0.2">
      <c r="A4" s="27" t="s">
        <v>96</v>
      </c>
      <c r="B4" s="56">
        <v>45292</v>
      </c>
      <c r="C4" s="56">
        <v>45323</v>
      </c>
      <c r="D4" s="56">
        <v>45352</v>
      </c>
      <c r="E4" s="56">
        <v>45383</v>
      </c>
      <c r="F4" s="56">
        <v>45413</v>
      </c>
      <c r="G4" s="56">
        <v>45444</v>
      </c>
      <c r="H4" s="56">
        <v>45474</v>
      </c>
      <c r="I4" s="56">
        <v>45505</v>
      </c>
      <c r="J4" s="56">
        <v>45536</v>
      </c>
      <c r="K4" s="56">
        <v>45566</v>
      </c>
      <c r="L4" s="56">
        <v>45597</v>
      </c>
      <c r="M4" s="56">
        <v>45627</v>
      </c>
      <c r="N4" s="22"/>
    </row>
    <row r="5" spans="1:15" x14ac:dyDescent="0.2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22" t="s">
        <v>9</v>
      </c>
      <c r="J5" s="22" t="s">
        <v>10</v>
      </c>
      <c r="K5" s="22" t="s">
        <v>11</v>
      </c>
      <c r="L5" s="22" t="s">
        <v>12</v>
      </c>
      <c r="M5" s="22" t="s">
        <v>13</v>
      </c>
      <c r="N5" s="22" t="s">
        <v>14</v>
      </c>
    </row>
    <row r="6" spans="1:15" x14ac:dyDescent="0.2">
      <c r="A6" s="27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5" x14ac:dyDescent="0.2">
      <c r="A7" s="21" t="s">
        <v>42</v>
      </c>
      <c r="B7" s="24">
        <v>5000</v>
      </c>
      <c r="C7" s="24">
        <v>6000</v>
      </c>
      <c r="D7" s="24">
        <v>5000</v>
      </c>
      <c r="E7" s="24">
        <v>7000</v>
      </c>
      <c r="F7" s="24">
        <v>9000</v>
      </c>
      <c r="G7" s="24">
        <v>11000</v>
      </c>
      <c r="H7" s="24">
        <v>12000</v>
      </c>
      <c r="I7" s="24">
        <v>8000</v>
      </c>
      <c r="J7" s="24">
        <v>4000</v>
      </c>
      <c r="K7" s="24">
        <v>9000</v>
      </c>
      <c r="L7" s="24">
        <v>8000</v>
      </c>
      <c r="M7" s="24">
        <v>11000</v>
      </c>
      <c r="N7" s="24">
        <f>SUM(B7:M7)</f>
        <v>95000</v>
      </c>
      <c r="O7" s="6"/>
    </row>
    <row r="8" spans="1:15" x14ac:dyDescent="0.2">
      <c r="A8" s="21" t="s">
        <v>43</v>
      </c>
      <c r="B8" s="24">
        <v>7000</v>
      </c>
      <c r="C8" s="24">
        <v>5000</v>
      </c>
      <c r="D8" s="24">
        <v>7000</v>
      </c>
      <c r="E8" s="24">
        <v>6000</v>
      </c>
      <c r="F8" s="24">
        <v>8000</v>
      </c>
      <c r="G8" s="24">
        <v>4000</v>
      </c>
      <c r="H8" s="24">
        <v>6000</v>
      </c>
      <c r="I8" s="24">
        <v>5000</v>
      </c>
      <c r="J8" s="24">
        <v>7000</v>
      </c>
      <c r="K8" s="24">
        <v>5000</v>
      </c>
      <c r="L8" s="24">
        <v>7000</v>
      </c>
      <c r="M8" s="24">
        <v>8000</v>
      </c>
      <c r="N8" s="24">
        <f t="shared" ref="N8:N12" si="0">SUM(B8:M8)</f>
        <v>75000</v>
      </c>
      <c r="O8" s="6"/>
    </row>
    <row r="9" spans="1:15" x14ac:dyDescent="0.2">
      <c r="A9" s="21" t="s">
        <v>44</v>
      </c>
      <c r="B9" s="24">
        <v>500</v>
      </c>
      <c r="C9" s="24">
        <v>600</v>
      </c>
      <c r="D9" s="24">
        <v>755</v>
      </c>
      <c r="E9" s="24">
        <v>876</v>
      </c>
      <c r="F9" s="24">
        <v>457</v>
      </c>
      <c r="G9" s="24">
        <v>998</v>
      </c>
      <c r="H9" s="24">
        <v>509</v>
      </c>
      <c r="I9" s="24">
        <v>988</v>
      </c>
      <c r="J9" s="24">
        <v>988</v>
      </c>
      <c r="K9" s="24">
        <v>1200</v>
      </c>
      <c r="L9" s="24">
        <v>650</v>
      </c>
      <c r="M9" s="24">
        <v>4500</v>
      </c>
      <c r="N9" s="24">
        <f t="shared" si="0"/>
        <v>13021</v>
      </c>
      <c r="O9" s="6"/>
    </row>
    <row r="10" spans="1:15" x14ac:dyDescent="0.2">
      <c r="A10" s="21" t="s">
        <v>45</v>
      </c>
      <c r="B10" s="24">
        <v>876</v>
      </c>
      <c r="C10" s="24">
        <v>457</v>
      </c>
      <c r="D10" s="24">
        <v>998</v>
      </c>
      <c r="E10" s="24">
        <v>509</v>
      </c>
      <c r="F10" s="24">
        <v>988</v>
      </c>
      <c r="G10" s="24">
        <v>988</v>
      </c>
      <c r="H10" s="24">
        <v>1200</v>
      </c>
      <c r="I10" s="24">
        <v>600</v>
      </c>
      <c r="J10" s="24">
        <v>755</v>
      </c>
      <c r="K10" s="24">
        <v>876</v>
      </c>
      <c r="L10" s="24">
        <v>457</v>
      </c>
      <c r="M10" s="24">
        <v>998</v>
      </c>
      <c r="N10" s="24">
        <f t="shared" si="0"/>
        <v>9702</v>
      </c>
      <c r="O10" s="6"/>
    </row>
    <row r="11" spans="1:15" x14ac:dyDescent="0.2">
      <c r="A11" s="21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6"/>
    </row>
    <row r="12" spans="1:15" x14ac:dyDescent="0.2">
      <c r="A12" s="21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6"/>
    </row>
    <row r="13" spans="1:15" x14ac:dyDescent="0.2">
      <c r="A13" s="21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6"/>
    </row>
    <row r="14" spans="1:15" x14ac:dyDescent="0.2">
      <c r="A14" s="27" t="s">
        <v>24</v>
      </c>
      <c r="B14" s="24">
        <f>SUM(B7:B13)</f>
        <v>13376</v>
      </c>
      <c r="C14" s="24">
        <f t="shared" ref="C14:N14" si="1">SUM(C7:C13)</f>
        <v>12057</v>
      </c>
      <c r="D14" s="24">
        <f t="shared" si="1"/>
        <v>13753</v>
      </c>
      <c r="E14" s="24">
        <f t="shared" si="1"/>
        <v>14385</v>
      </c>
      <c r="F14" s="24">
        <f t="shared" si="1"/>
        <v>18445</v>
      </c>
      <c r="G14" s="24">
        <f t="shared" si="1"/>
        <v>16986</v>
      </c>
      <c r="H14" s="24">
        <f t="shared" si="1"/>
        <v>19709</v>
      </c>
      <c r="I14" s="24">
        <f t="shared" si="1"/>
        <v>14588</v>
      </c>
      <c r="J14" s="24">
        <f t="shared" si="1"/>
        <v>12743</v>
      </c>
      <c r="K14" s="24">
        <f t="shared" si="1"/>
        <v>16076</v>
      </c>
      <c r="L14" s="24">
        <f t="shared" si="1"/>
        <v>16107</v>
      </c>
      <c r="M14" s="24">
        <f t="shared" si="1"/>
        <v>24498</v>
      </c>
      <c r="N14" s="24">
        <f t="shared" si="1"/>
        <v>192723</v>
      </c>
      <c r="O14" s="6"/>
    </row>
    <row r="15" spans="1:15" x14ac:dyDescent="0.2">
      <c r="A15" s="21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6"/>
    </row>
    <row r="16" spans="1:15" x14ac:dyDescent="0.2">
      <c r="A16" s="27" t="s">
        <v>1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6"/>
    </row>
    <row r="17" spans="1:15" x14ac:dyDescent="0.2">
      <c r="A17" s="21" t="s">
        <v>22</v>
      </c>
      <c r="B17" s="24">
        <v>5000</v>
      </c>
      <c r="C17" s="24">
        <v>5000</v>
      </c>
      <c r="D17" s="24">
        <v>5000</v>
      </c>
      <c r="E17" s="24">
        <v>5000</v>
      </c>
      <c r="F17" s="24">
        <v>5000</v>
      </c>
      <c r="G17" s="24">
        <v>5000</v>
      </c>
      <c r="H17" s="24">
        <v>5000</v>
      </c>
      <c r="I17" s="24">
        <v>5000</v>
      </c>
      <c r="J17" s="24">
        <v>5000</v>
      </c>
      <c r="K17" s="24">
        <v>5000</v>
      </c>
      <c r="L17" s="24">
        <v>5000</v>
      </c>
      <c r="M17" s="24">
        <v>5000</v>
      </c>
      <c r="N17" s="24">
        <f>SUM(B17:M17)</f>
        <v>60000</v>
      </c>
      <c r="O17" s="6"/>
    </row>
    <row r="18" spans="1:15" x14ac:dyDescent="0.2">
      <c r="A18" s="21" t="s">
        <v>38</v>
      </c>
      <c r="B18" s="24">
        <v>600</v>
      </c>
      <c r="C18" s="24">
        <v>600</v>
      </c>
      <c r="D18" s="24">
        <v>600</v>
      </c>
      <c r="E18" s="24">
        <v>600</v>
      </c>
      <c r="F18" s="24">
        <v>600</v>
      </c>
      <c r="G18" s="24">
        <v>600</v>
      </c>
      <c r="H18" s="24">
        <v>600</v>
      </c>
      <c r="I18" s="24">
        <v>600</v>
      </c>
      <c r="J18" s="24">
        <v>600</v>
      </c>
      <c r="K18" s="24">
        <v>600</v>
      </c>
      <c r="L18" s="24">
        <v>600</v>
      </c>
      <c r="M18" s="24">
        <v>600</v>
      </c>
      <c r="N18" s="24">
        <f t="shared" ref="N18:N21" si="2">SUM(B18:M18)</f>
        <v>7200</v>
      </c>
      <c r="O18" s="6"/>
    </row>
    <row r="19" spans="1:15" x14ac:dyDescent="0.2">
      <c r="A19" s="21" t="s">
        <v>23</v>
      </c>
      <c r="B19" s="24">
        <v>200</v>
      </c>
      <c r="C19" s="24">
        <v>500</v>
      </c>
      <c r="D19" s="24">
        <v>300</v>
      </c>
      <c r="E19" s="31">
        <v>450</v>
      </c>
      <c r="F19" s="24">
        <v>500</v>
      </c>
      <c r="G19" s="24">
        <v>555</v>
      </c>
      <c r="H19" s="24">
        <v>610</v>
      </c>
      <c r="I19" s="32">
        <v>665</v>
      </c>
      <c r="J19" s="24">
        <v>720</v>
      </c>
      <c r="K19" s="24">
        <v>775</v>
      </c>
      <c r="L19" s="24">
        <v>830</v>
      </c>
      <c r="M19" s="32">
        <v>885</v>
      </c>
      <c r="N19" s="24">
        <f t="shared" si="2"/>
        <v>6990</v>
      </c>
      <c r="O19" s="6"/>
    </row>
    <row r="20" spans="1:15" x14ac:dyDescent="0.2">
      <c r="A20" s="21" t="s">
        <v>50</v>
      </c>
      <c r="B20" s="24">
        <v>4000</v>
      </c>
      <c r="C20" s="24">
        <v>2000</v>
      </c>
      <c r="D20" s="24">
        <v>3400</v>
      </c>
      <c r="E20" s="24">
        <v>5400</v>
      </c>
      <c r="F20" s="24">
        <v>5100</v>
      </c>
      <c r="G20" s="24">
        <v>5660</v>
      </c>
      <c r="H20" s="24">
        <v>6220</v>
      </c>
      <c r="I20" s="24">
        <v>6780</v>
      </c>
      <c r="J20" s="24">
        <v>7340</v>
      </c>
      <c r="K20" s="24">
        <v>7900</v>
      </c>
      <c r="L20" s="24">
        <v>8460</v>
      </c>
      <c r="M20" s="24">
        <v>9020</v>
      </c>
      <c r="N20" s="24">
        <f t="shared" si="2"/>
        <v>71280</v>
      </c>
      <c r="O20" s="6"/>
    </row>
    <row r="21" spans="1:15" x14ac:dyDescent="0.2">
      <c r="A21" s="21" t="s">
        <v>49</v>
      </c>
      <c r="B21" s="24">
        <v>1000</v>
      </c>
      <c r="C21" s="24">
        <v>1500</v>
      </c>
      <c r="D21" s="24">
        <v>1300</v>
      </c>
      <c r="E21" s="24">
        <v>1566.6666666666699</v>
      </c>
      <c r="F21" s="24">
        <v>1716.6666666666699</v>
      </c>
      <c r="G21" s="24">
        <v>1866.6666666666699</v>
      </c>
      <c r="H21" s="24">
        <v>2016.6666666666699</v>
      </c>
      <c r="I21" s="24">
        <v>2166.6666666666702</v>
      </c>
      <c r="J21" s="24">
        <v>2316.6666666666702</v>
      </c>
      <c r="K21" s="24">
        <v>2466.6666666666702</v>
      </c>
      <c r="L21" s="24">
        <v>2616.6666666666702</v>
      </c>
      <c r="M21" s="24">
        <v>2766.6666666666702</v>
      </c>
      <c r="N21" s="24">
        <f t="shared" si="2"/>
        <v>23300.000000000033</v>
      </c>
      <c r="O21" s="6"/>
    </row>
    <row r="22" spans="1:15" ht="15" customHeight="1" x14ac:dyDescent="0.2">
      <c r="A22" s="21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6"/>
    </row>
    <row r="23" spans="1:15" ht="15" customHeight="1" x14ac:dyDescent="0.2">
      <c r="A23" s="21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6"/>
    </row>
    <row r="24" spans="1:15" x14ac:dyDescent="0.2">
      <c r="A24" s="27" t="s">
        <v>25</v>
      </c>
      <c r="B24" s="24">
        <f>SUM(B17:B21)</f>
        <v>10800</v>
      </c>
      <c r="C24" s="24">
        <f t="shared" ref="C24:N24" si="3">SUM(C17:C21)</f>
        <v>9600</v>
      </c>
      <c r="D24" s="24">
        <f t="shared" si="3"/>
        <v>10600</v>
      </c>
      <c r="E24" s="33">
        <f t="shared" si="3"/>
        <v>13016.66666666667</v>
      </c>
      <c r="F24" s="33">
        <f t="shared" si="3"/>
        <v>12916.66666666667</v>
      </c>
      <c r="G24" s="33">
        <f t="shared" si="3"/>
        <v>13681.66666666667</v>
      </c>
      <c r="H24" s="33">
        <f t="shared" si="3"/>
        <v>14446.66666666667</v>
      </c>
      <c r="I24" s="33">
        <f t="shared" si="3"/>
        <v>15211.66666666667</v>
      </c>
      <c r="J24" s="33">
        <f t="shared" si="3"/>
        <v>15976.66666666667</v>
      </c>
      <c r="K24" s="33">
        <f t="shared" si="3"/>
        <v>16741.666666666672</v>
      </c>
      <c r="L24" s="33">
        <f>SUM(L17:L21)</f>
        <v>17506.666666666672</v>
      </c>
      <c r="M24" s="33">
        <f>SUM(M17:M21)</f>
        <v>18271.666666666672</v>
      </c>
      <c r="N24" s="24">
        <f>SUM(N17:N21)</f>
        <v>168770.00000000003</v>
      </c>
      <c r="O24" s="6"/>
    </row>
    <row r="25" spans="1:15" x14ac:dyDescent="0.2">
      <c r="A25" s="27" t="s">
        <v>26</v>
      </c>
      <c r="B25" s="24">
        <f>B14-B24</f>
        <v>2576</v>
      </c>
      <c r="C25" s="24">
        <f>C14-C24</f>
        <v>2457</v>
      </c>
      <c r="D25" s="24">
        <f t="shared" ref="D25:K25" si="4">D14-D24</f>
        <v>3153</v>
      </c>
      <c r="E25" s="24">
        <f>E14-E24</f>
        <v>1368.3333333333303</v>
      </c>
      <c r="F25" s="24">
        <f t="shared" si="4"/>
        <v>5528.3333333333303</v>
      </c>
      <c r="G25" s="24">
        <f t="shared" si="4"/>
        <v>3304.3333333333303</v>
      </c>
      <c r="H25" s="24">
        <f t="shared" si="4"/>
        <v>5262.3333333333303</v>
      </c>
      <c r="I25" s="24">
        <f t="shared" si="4"/>
        <v>-623.6666666666697</v>
      </c>
      <c r="J25" s="24">
        <f t="shared" si="4"/>
        <v>-3233.6666666666697</v>
      </c>
      <c r="K25" s="24">
        <f t="shared" si="4"/>
        <v>-665.66666666667152</v>
      </c>
      <c r="L25" s="24">
        <f>L14-L24</f>
        <v>-1399.6666666666715</v>
      </c>
      <c r="M25" s="24">
        <f>M14-M24</f>
        <v>6226.3333333333285</v>
      </c>
      <c r="N25" s="24">
        <f>N14-N24</f>
        <v>23952.999999999971</v>
      </c>
      <c r="O25" s="6"/>
    </row>
    <row r="26" spans="1:15" x14ac:dyDescent="0.2">
      <c r="A26" s="21" t="s">
        <v>27</v>
      </c>
      <c r="B26" s="34">
        <v>0.18</v>
      </c>
      <c r="C26" s="34">
        <v>0.18</v>
      </c>
      <c r="D26" s="34">
        <v>0.18</v>
      </c>
      <c r="E26" s="34">
        <v>0.18</v>
      </c>
      <c r="F26" s="34">
        <v>0.18</v>
      </c>
      <c r="G26" s="34">
        <v>0.18</v>
      </c>
      <c r="H26" s="34">
        <v>0.18</v>
      </c>
      <c r="I26" s="34">
        <v>0.18</v>
      </c>
      <c r="J26" s="34">
        <v>0.18</v>
      </c>
      <c r="K26" s="34">
        <v>0.18</v>
      </c>
      <c r="L26" s="34">
        <v>0.18</v>
      </c>
      <c r="M26" s="34">
        <v>0.18</v>
      </c>
      <c r="N26" s="34"/>
    </row>
    <row r="27" spans="1:15" x14ac:dyDescent="0.2">
      <c r="A27" s="27" t="s">
        <v>51</v>
      </c>
      <c r="B27" s="24">
        <f>B25*0.18</f>
        <v>463.68</v>
      </c>
      <c r="C27" s="24">
        <f t="shared" ref="C27:N27" si="5">C25*0.18</f>
        <v>442.26</v>
      </c>
      <c r="D27" s="24">
        <f t="shared" si="5"/>
        <v>567.54</v>
      </c>
      <c r="E27" s="24">
        <f t="shared" si="5"/>
        <v>246.29999999999944</v>
      </c>
      <c r="F27" s="24">
        <f>F25*0.18</f>
        <v>995.09999999999945</v>
      </c>
      <c r="G27" s="24">
        <f t="shared" si="5"/>
        <v>594.7799999999994</v>
      </c>
      <c r="H27" s="24">
        <f t="shared" si="5"/>
        <v>947.21999999999946</v>
      </c>
      <c r="I27" s="24">
        <f t="shared" si="5"/>
        <v>-112.26000000000055</v>
      </c>
      <c r="J27" s="24">
        <f t="shared" si="5"/>
        <v>-582.06000000000051</v>
      </c>
      <c r="K27" s="24">
        <f t="shared" si="5"/>
        <v>-119.82000000000087</v>
      </c>
      <c r="L27" s="24">
        <f t="shared" si="5"/>
        <v>-251.94000000000085</v>
      </c>
      <c r="M27" s="24">
        <f t="shared" si="5"/>
        <v>1120.7399999999991</v>
      </c>
      <c r="N27" s="24">
        <f>N25*0.18</f>
        <v>4311.5399999999945</v>
      </c>
    </row>
    <row r="28" spans="1:15" x14ac:dyDescent="0.2">
      <c r="A28" s="27" t="s">
        <v>28</v>
      </c>
      <c r="B28" s="24">
        <f>B25-B27</f>
        <v>2112.3200000000002</v>
      </c>
      <c r="C28" s="24">
        <f t="shared" ref="C28:M28" si="6">C25-C27</f>
        <v>2014.74</v>
      </c>
      <c r="D28" s="24">
        <f t="shared" si="6"/>
        <v>2585.46</v>
      </c>
      <c r="E28" s="24">
        <f t="shared" si="6"/>
        <v>1122.0333333333308</v>
      </c>
      <c r="F28" s="24">
        <f>F25-F27</f>
        <v>4533.2333333333308</v>
      </c>
      <c r="G28" s="24">
        <f t="shared" si="6"/>
        <v>2709.553333333331</v>
      </c>
      <c r="H28" s="24">
        <f t="shared" si="6"/>
        <v>4315.113333333331</v>
      </c>
      <c r="I28" s="24">
        <f t="shared" si="6"/>
        <v>-511.40666666666914</v>
      </c>
      <c r="J28" s="24">
        <f t="shared" si="6"/>
        <v>-2651.6066666666693</v>
      </c>
      <c r="K28" s="24">
        <f t="shared" si="6"/>
        <v>-545.84666666667067</v>
      </c>
      <c r="L28" s="24">
        <f t="shared" si="6"/>
        <v>-1147.7266666666706</v>
      </c>
      <c r="M28" s="24">
        <f t="shared" si="6"/>
        <v>5105.5933333333296</v>
      </c>
      <c r="N28" s="24">
        <f>N25-N27</f>
        <v>19641.459999999977</v>
      </c>
    </row>
  </sheetData>
  <mergeCells count="7">
    <mergeCell ref="A1:E1"/>
    <mergeCell ref="J1:N1"/>
    <mergeCell ref="F2:I2"/>
    <mergeCell ref="F3:I3"/>
    <mergeCell ref="A2:E3"/>
    <mergeCell ref="J2:N3"/>
    <mergeCell ref="F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901DB-1444-2B41-91A8-489D6C422763}">
  <dimension ref="A1:O27"/>
  <sheetViews>
    <sheetView zoomScaleNormal="100" workbookViewId="0">
      <selection activeCell="J2" sqref="J2:N3"/>
    </sheetView>
  </sheetViews>
  <sheetFormatPr baseColWidth="10" defaultColWidth="11.1640625" defaultRowHeight="16" x14ac:dyDescent="0.2"/>
  <cols>
    <col min="1" max="1" width="35.33203125" customWidth="1"/>
    <col min="2" max="2" width="11.6640625" customWidth="1"/>
    <col min="8" max="8" width="12.6640625" bestFit="1" customWidth="1"/>
    <col min="9" max="13" width="12.83203125" bestFit="1" customWidth="1"/>
    <col min="14" max="14" width="12" bestFit="1" customWidth="1"/>
  </cols>
  <sheetData>
    <row r="1" spans="1:15" ht="41" customHeight="1" x14ac:dyDescent="0.35">
      <c r="A1" s="19"/>
      <c r="B1" s="19"/>
      <c r="C1" s="19"/>
      <c r="D1" s="19"/>
      <c r="E1" s="19"/>
      <c r="F1" s="74" t="s">
        <v>99</v>
      </c>
      <c r="G1" s="69"/>
      <c r="H1" s="69"/>
      <c r="I1" s="73"/>
      <c r="J1" s="47"/>
      <c r="K1" s="19"/>
      <c r="L1" s="19"/>
      <c r="M1" s="19"/>
      <c r="N1" s="19"/>
    </row>
    <row r="2" spans="1:15" ht="52" customHeight="1" x14ac:dyDescent="0.2">
      <c r="A2" s="19"/>
      <c r="B2" s="19"/>
      <c r="C2" s="19"/>
      <c r="D2" s="19"/>
      <c r="E2" s="72"/>
      <c r="F2" s="62" t="s">
        <v>97</v>
      </c>
      <c r="G2" s="63"/>
      <c r="H2" s="63"/>
      <c r="I2" s="64"/>
      <c r="J2" s="72"/>
      <c r="K2" s="19"/>
      <c r="L2" s="19"/>
      <c r="M2" s="19"/>
      <c r="N2" s="19"/>
    </row>
    <row r="3" spans="1:15" ht="44" customHeight="1" x14ac:dyDescent="0.2">
      <c r="A3" s="45"/>
      <c r="B3" s="45"/>
      <c r="C3" s="45"/>
      <c r="D3" s="45"/>
      <c r="E3" s="46"/>
      <c r="F3" s="29" t="s">
        <v>98</v>
      </c>
      <c r="G3" s="30"/>
      <c r="H3" s="30"/>
      <c r="I3" s="30"/>
      <c r="J3" s="48"/>
      <c r="K3" s="45"/>
      <c r="L3" s="45"/>
      <c r="M3" s="45"/>
      <c r="N3" s="45"/>
    </row>
    <row r="4" spans="1:15" x14ac:dyDescent="0.2">
      <c r="A4" s="21"/>
      <c r="B4" s="57" t="s">
        <v>2</v>
      </c>
      <c r="C4" s="57" t="s">
        <v>3</v>
      </c>
      <c r="D4" s="57" t="s">
        <v>4</v>
      </c>
      <c r="E4" s="57" t="s">
        <v>5</v>
      </c>
      <c r="F4" s="57" t="s">
        <v>6</v>
      </c>
      <c r="G4" s="57" t="s">
        <v>7</v>
      </c>
      <c r="H4" s="57" t="s">
        <v>8</v>
      </c>
      <c r="I4" s="57" t="s">
        <v>9</v>
      </c>
      <c r="J4" s="57" t="s">
        <v>10</v>
      </c>
      <c r="K4" s="57" t="s">
        <v>11</v>
      </c>
      <c r="L4" s="57" t="s">
        <v>12</v>
      </c>
      <c r="M4" s="57" t="s">
        <v>13</v>
      </c>
      <c r="N4" s="57" t="s">
        <v>14</v>
      </c>
    </row>
    <row r="5" spans="1:15" x14ac:dyDescent="0.2">
      <c r="A5" s="27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x14ac:dyDescent="0.2">
      <c r="A6" s="21" t="s">
        <v>42</v>
      </c>
      <c r="B6" s="24">
        <v>5000</v>
      </c>
      <c r="C6" s="24">
        <v>6000</v>
      </c>
      <c r="D6" s="24">
        <v>5000</v>
      </c>
      <c r="E6" s="24">
        <v>7000</v>
      </c>
      <c r="F6" s="24">
        <v>9000</v>
      </c>
      <c r="G6" s="24">
        <v>11000</v>
      </c>
      <c r="H6" s="24">
        <v>12000</v>
      </c>
      <c r="I6" s="24">
        <v>8000</v>
      </c>
      <c r="J6" s="24">
        <v>4000</v>
      </c>
      <c r="K6" s="24">
        <v>9000</v>
      </c>
      <c r="L6" s="24">
        <v>8000</v>
      </c>
      <c r="M6" s="24">
        <v>11000</v>
      </c>
      <c r="N6" s="24">
        <f>SUM(B6:M6)</f>
        <v>95000</v>
      </c>
      <c r="O6" s="6"/>
    </row>
    <row r="7" spans="1:15" x14ac:dyDescent="0.2">
      <c r="A7" s="21" t="s">
        <v>43</v>
      </c>
      <c r="B7" s="24">
        <v>7000</v>
      </c>
      <c r="C7" s="24">
        <v>5000</v>
      </c>
      <c r="D7" s="24">
        <v>7000</v>
      </c>
      <c r="E7" s="24">
        <v>6000</v>
      </c>
      <c r="F7" s="24">
        <v>8000</v>
      </c>
      <c r="G7" s="24">
        <v>4000</v>
      </c>
      <c r="H7" s="24">
        <v>6000</v>
      </c>
      <c r="I7" s="24">
        <v>5000</v>
      </c>
      <c r="J7" s="24">
        <v>7000</v>
      </c>
      <c r="K7" s="24">
        <v>5000</v>
      </c>
      <c r="L7" s="24">
        <v>7000</v>
      </c>
      <c r="M7" s="24">
        <v>8000</v>
      </c>
      <c r="N7" s="24">
        <f t="shared" ref="N7:N11" si="0">SUM(B7:M7)</f>
        <v>75000</v>
      </c>
      <c r="O7" s="6"/>
    </row>
    <row r="8" spans="1:15" x14ac:dyDescent="0.2">
      <c r="A8" s="21" t="s">
        <v>44</v>
      </c>
      <c r="B8" s="24">
        <v>500</v>
      </c>
      <c r="C8" s="24">
        <v>600</v>
      </c>
      <c r="D8" s="24">
        <v>755</v>
      </c>
      <c r="E8" s="24">
        <v>876</v>
      </c>
      <c r="F8" s="24">
        <v>457</v>
      </c>
      <c r="G8" s="24">
        <v>998</v>
      </c>
      <c r="H8" s="24">
        <v>509</v>
      </c>
      <c r="I8" s="24">
        <v>988</v>
      </c>
      <c r="J8" s="24">
        <v>988</v>
      </c>
      <c r="K8" s="24">
        <v>1200</v>
      </c>
      <c r="L8" s="24">
        <v>650</v>
      </c>
      <c r="M8" s="24">
        <v>4500</v>
      </c>
      <c r="N8" s="24">
        <f t="shared" si="0"/>
        <v>13021</v>
      </c>
      <c r="O8" s="6"/>
    </row>
    <row r="9" spans="1:15" x14ac:dyDescent="0.2">
      <c r="A9" s="21" t="s">
        <v>45</v>
      </c>
      <c r="B9" s="24">
        <v>876</v>
      </c>
      <c r="C9" s="24">
        <v>457</v>
      </c>
      <c r="D9" s="24">
        <v>998</v>
      </c>
      <c r="E9" s="24">
        <v>509</v>
      </c>
      <c r="F9" s="24">
        <v>988</v>
      </c>
      <c r="G9" s="24">
        <v>988</v>
      </c>
      <c r="H9" s="24">
        <v>1200</v>
      </c>
      <c r="I9" s="24">
        <v>600</v>
      </c>
      <c r="J9" s="24">
        <v>755</v>
      </c>
      <c r="K9" s="24">
        <v>876</v>
      </c>
      <c r="L9" s="24">
        <v>457</v>
      </c>
      <c r="M9" s="24">
        <v>998</v>
      </c>
      <c r="N9" s="24">
        <f t="shared" si="0"/>
        <v>9702</v>
      </c>
      <c r="O9" s="6"/>
    </row>
    <row r="10" spans="1:15" x14ac:dyDescent="0.2">
      <c r="A10" s="21" t="s">
        <v>46</v>
      </c>
      <c r="B10" s="24">
        <v>1000</v>
      </c>
      <c r="C10" s="24">
        <v>500</v>
      </c>
      <c r="D10" s="24">
        <v>3000</v>
      </c>
      <c r="E10" s="24">
        <v>2300</v>
      </c>
      <c r="F10" s="24">
        <v>4500</v>
      </c>
      <c r="G10" s="24">
        <v>2400</v>
      </c>
      <c r="H10" s="24">
        <v>2500</v>
      </c>
      <c r="I10" s="24">
        <v>3714.2857142857101</v>
      </c>
      <c r="J10" s="24">
        <v>4064.2857142857101</v>
      </c>
      <c r="K10" s="24">
        <v>4414.2857142857101</v>
      </c>
      <c r="L10" s="24">
        <v>4764.2857142857101</v>
      </c>
      <c r="M10" s="24">
        <v>5114.2857142857101</v>
      </c>
      <c r="N10" s="24">
        <f>SUM(B10:M10)</f>
        <v>38271.428571428551</v>
      </c>
      <c r="O10" s="6"/>
    </row>
    <row r="11" spans="1:15" x14ac:dyDescent="0.2">
      <c r="A11" s="21" t="s">
        <v>47</v>
      </c>
      <c r="B11" s="24">
        <v>706.66666666666697</v>
      </c>
      <c r="C11" s="24">
        <v>732.66666666666697</v>
      </c>
      <c r="D11" s="24">
        <v>758.66666666666697</v>
      </c>
      <c r="E11" s="24">
        <v>784.66666666666697</v>
      </c>
      <c r="F11" s="24">
        <v>810.66666666666697</v>
      </c>
      <c r="G11" s="24">
        <v>876</v>
      </c>
      <c r="H11" s="24">
        <v>457</v>
      </c>
      <c r="I11" s="24">
        <v>998</v>
      </c>
      <c r="J11" s="24">
        <v>509</v>
      </c>
      <c r="K11" s="24">
        <v>706.66666666666697</v>
      </c>
      <c r="L11" s="24">
        <v>732.66666666666697</v>
      </c>
      <c r="M11" s="24">
        <v>758.66666666666697</v>
      </c>
      <c r="N11" s="24">
        <f t="shared" si="0"/>
        <v>8831.3333333333358</v>
      </c>
      <c r="O11" s="6"/>
    </row>
    <row r="12" spans="1:15" x14ac:dyDescent="0.2">
      <c r="A12" s="21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6"/>
    </row>
    <row r="13" spans="1:15" x14ac:dyDescent="0.2">
      <c r="A13" s="27" t="s">
        <v>24</v>
      </c>
      <c r="B13" s="24">
        <f>SUM(B6:B12)</f>
        <v>15082.666666666668</v>
      </c>
      <c r="C13" s="24">
        <f t="shared" ref="C13:N13" si="1">SUM(C6:C12)</f>
        <v>13289.666666666668</v>
      </c>
      <c r="D13" s="24">
        <f t="shared" si="1"/>
        <v>17511.666666666668</v>
      </c>
      <c r="E13" s="24">
        <f t="shared" si="1"/>
        <v>17469.666666666668</v>
      </c>
      <c r="F13" s="24">
        <f t="shared" si="1"/>
        <v>23755.666666666668</v>
      </c>
      <c r="G13" s="24">
        <f t="shared" si="1"/>
        <v>20262</v>
      </c>
      <c r="H13" s="24">
        <f t="shared" si="1"/>
        <v>22666</v>
      </c>
      <c r="I13" s="24">
        <f t="shared" si="1"/>
        <v>19300.28571428571</v>
      </c>
      <c r="J13" s="24">
        <f t="shared" si="1"/>
        <v>17316.28571428571</v>
      </c>
      <c r="K13" s="24">
        <f t="shared" si="1"/>
        <v>21196.952380952378</v>
      </c>
      <c r="L13" s="24">
        <f t="shared" si="1"/>
        <v>21603.952380952378</v>
      </c>
      <c r="M13" s="24">
        <f t="shared" si="1"/>
        <v>30370.952380952378</v>
      </c>
      <c r="N13" s="24">
        <f t="shared" si="1"/>
        <v>239825.76190476189</v>
      </c>
      <c r="O13" s="6"/>
    </row>
    <row r="14" spans="1:15" x14ac:dyDescent="0.2">
      <c r="A14" s="21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6"/>
    </row>
    <row r="15" spans="1:15" x14ac:dyDescent="0.2">
      <c r="A15" s="27" t="s">
        <v>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6"/>
    </row>
    <row r="16" spans="1:15" x14ac:dyDescent="0.2">
      <c r="A16" s="21" t="s">
        <v>22</v>
      </c>
      <c r="B16" s="24">
        <v>5000</v>
      </c>
      <c r="C16" s="24">
        <v>5000</v>
      </c>
      <c r="D16" s="24">
        <v>5000</v>
      </c>
      <c r="E16" s="24">
        <v>5000</v>
      </c>
      <c r="F16" s="24">
        <v>5000</v>
      </c>
      <c r="G16" s="24">
        <v>5000</v>
      </c>
      <c r="H16" s="24">
        <v>5000</v>
      </c>
      <c r="I16" s="24">
        <v>5000</v>
      </c>
      <c r="J16" s="24">
        <v>5000</v>
      </c>
      <c r="K16" s="24">
        <v>5000</v>
      </c>
      <c r="L16" s="24">
        <v>5000</v>
      </c>
      <c r="M16" s="24">
        <v>5000</v>
      </c>
      <c r="N16" s="24">
        <f>SUM(B16:M16)</f>
        <v>60000</v>
      </c>
      <c r="O16" s="6"/>
    </row>
    <row r="17" spans="1:15" x14ac:dyDescent="0.2">
      <c r="A17" s="21" t="s">
        <v>38</v>
      </c>
      <c r="B17" s="24">
        <v>600</v>
      </c>
      <c r="C17" s="24">
        <v>600</v>
      </c>
      <c r="D17" s="24">
        <v>600</v>
      </c>
      <c r="E17" s="24">
        <v>600</v>
      </c>
      <c r="F17" s="24">
        <v>600</v>
      </c>
      <c r="G17" s="24">
        <v>600</v>
      </c>
      <c r="H17" s="24">
        <v>600</v>
      </c>
      <c r="I17" s="24">
        <v>600</v>
      </c>
      <c r="J17" s="24">
        <v>600</v>
      </c>
      <c r="K17" s="24">
        <v>600</v>
      </c>
      <c r="L17" s="24">
        <v>600</v>
      </c>
      <c r="M17" s="24">
        <v>600</v>
      </c>
      <c r="N17" s="24">
        <f t="shared" ref="N17:N20" si="2">SUM(B17:M17)</f>
        <v>7200</v>
      </c>
      <c r="O17" s="6"/>
    </row>
    <row r="18" spans="1:15" x14ac:dyDescent="0.2">
      <c r="A18" s="21" t="s">
        <v>23</v>
      </c>
      <c r="B18" s="24">
        <v>200</v>
      </c>
      <c r="C18" s="24">
        <v>500</v>
      </c>
      <c r="D18" s="24">
        <v>300</v>
      </c>
      <c r="E18" s="31">
        <v>450</v>
      </c>
      <c r="F18" s="24">
        <v>500</v>
      </c>
      <c r="G18" s="24">
        <v>555</v>
      </c>
      <c r="H18" s="24">
        <v>610</v>
      </c>
      <c r="I18" s="32">
        <v>665</v>
      </c>
      <c r="J18" s="24">
        <v>720</v>
      </c>
      <c r="K18" s="24">
        <v>775</v>
      </c>
      <c r="L18" s="24">
        <v>830</v>
      </c>
      <c r="M18" s="32">
        <v>885</v>
      </c>
      <c r="N18" s="24">
        <f t="shared" si="2"/>
        <v>6990</v>
      </c>
      <c r="O18" s="6"/>
    </row>
    <row r="19" spans="1:15" x14ac:dyDescent="0.2">
      <c r="A19" s="21" t="s">
        <v>50</v>
      </c>
      <c r="B19" s="24">
        <v>5400</v>
      </c>
      <c r="C19" s="24">
        <v>5100</v>
      </c>
      <c r="D19" s="24">
        <v>5660</v>
      </c>
      <c r="E19" s="24">
        <v>6220</v>
      </c>
      <c r="F19" s="24">
        <v>6780</v>
      </c>
      <c r="G19" s="24">
        <v>7340</v>
      </c>
      <c r="H19" s="24">
        <v>7613.3333333333303</v>
      </c>
      <c r="I19" s="24">
        <v>8050.4761904761899</v>
      </c>
      <c r="J19" s="24">
        <v>8487.6190476190495</v>
      </c>
      <c r="K19" s="24">
        <v>8924.76190476191</v>
      </c>
      <c r="L19" s="24">
        <v>9361.9047619047597</v>
      </c>
      <c r="M19" s="24">
        <v>9799.0476190476202</v>
      </c>
      <c r="N19" s="24">
        <f t="shared" si="2"/>
        <v>88737.142857142855</v>
      </c>
      <c r="O19" s="6"/>
    </row>
    <row r="20" spans="1:15" x14ac:dyDescent="0.2">
      <c r="A20" s="21" t="s">
        <v>49</v>
      </c>
      <c r="B20" s="24">
        <v>1000</v>
      </c>
      <c r="C20" s="24">
        <v>1500</v>
      </c>
      <c r="D20" s="24">
        <v>1300</v>
      </c>
      <c r="E20" s="24">
        <v>1566.6666666666699</v>
      </c>
      <c r="F20" s="24">
        <v>1716.6666666666699</v>
      </c>
      <c r="G20" s="24">
        <v>1866.6666666666699</v>
      </c>
      <c r="H20" s="24">
        <v>2016.6666666666699</v>
      </c>
      <c r="I20" s="24">
        <v>2166.6666666666702</v>
      </c>
      <c r="J20" s="24">
        <v>2316.6666666666702</v>
      </c>
      <c r="K20" s="24">
        <v>2466.6666666666702</v>
      </c>
      <c r="L20" s="24">
        <v>2616.6666666666702</v>
      </c>
      <c r="M20" s="24">
        <v>2766.6666666666702</v>
      </c>
      <c r="N20" s="24">
        <f t="shared" si="2"/>
        <v>23300.000000000033</v>
      </c>
      <c r="O20" s="6"/>
    </row>
    <row r="21" spans="1:15" ht="15" customHeight="1" x14ac:dyDescent="0.2">
      <c r="A21" s="21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6"/>
    </row>
    <row r="22" spans="1:15" ht="15" customHeight="1" x14ac:dyDescent="0.2">
      <c r="A22" s="21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6"/>
    </row>
    <row r="23" spans="1:15" x14ac:dyDescent="0.2">
      <c r="A23" s="27" t="s">
        <v>25</v>
      </c>
      <c r="B23" s="24">
        <f>SUM(B16:B20)</f>
        <v>12200</v>
      </c>
      <c r="C23" s="24">
        <f t="shared" ref="C23:N23" si="3">SUM(C16:C20)</f>
        <v>12700</v>
      </c>
      <c r="D23" s="24">
        <f t="shared" si="3"/>
        <v>12860</v>
      </c>
      <c r="E23" s="33">
        <f t="shared" si="3"/>
        <v>13836.66666666667</v>
      </c>
      <c r="F23" s="33">
        <f t="shared" si="3"/>
        <v>14596.66666666667</v>
      </c>
      <c r="G23" s="33">
        <f t="shared" si="3"/>
        <v>15361.66666666667</v>
      </c>
      <c r="H23" s="33">
        <f t="shared" si="3"/>
        <v>15840</v>
      </c>
      <c r="I23" s="33">
        <f t="shared" si="3"/>
        <v>16482.142857142862</v>
      </c>
      <c r="J23" s="33">
        <f t="shared" si="3"/>
        <v>17124.285714285721</v>
      </c>
      <c r="K23" s="33">
        <f t="shared" si="3"/>
        <v>17766.42857142858</v>
      </c>
      <c r="L23" s="33">
        <f>SUM(L16:L20)</f>
        <v>18408.571428571431</v>
      </c>
      <c r="M23" s="33">
        <f>SUM(M16:M20)</f>
        <v>19050.71428571429</v>
      </c>
      <c r="N23" s="24">
        <f>SUM(N16:N20)</f>
        <v>186227.14285714287</v>
      </c>
      <c r="O23" s="6"/>
    </row>
    <row r="24" spans="1:15" x14ac:dyDescent="0.2">
      <c r="A24" s="27" t="s">
        <v>26</v>
      </c>
      <c r="B24" s="24">
        <f>B13-B23</f>
        <v>2882.6666666666679</v>
      </c>
      <c r="C24" s="24">
        <f>C13-C23</f>
        <v>589.66666666666788</v>
      </c>
      <c r="D24" s="24">
        <f t="shared" ref="D24:K24" si="4">D13-D23</f>
        <v>4651.6666666666679</v>
      </c>
      <c r="E24" s="24">
        <f>E13-E23</f>
        <v>3632.9999999999982</v>
      </c>
      <c r="F24" s="24">
        <f t="shared" si="4"/>
        <v>9158.9999999999982</v>
      </c>
      <c r="G24" s="24">
        <f t="shared" si="4"/>
        <v>4900.3333333333303</v>
      </c>
      <c r="H24" s="24">
        <f t="shared" si="4"/>
        <v>6826</v>
      </c>
      <c r="I24" s="24">
        <f t="shared" si="4"/>
        <v>2818.1428571428478</v>
      </c>
      <c r="J24" s="24">
        <f t="shared" si="4"/>
        <v>191.99999999998909</v>
      </c>
      <c r="K24" s="24">
        <f t="shared" si="4"/>
        <v>3430.5238095237983</v>
      </c>
      <c r="L24" s="24">
        <f>L13-L23</f>
        <v>3195.3809523809468</v>
      </c>
      <c r="M24" s="24">
        <f>M13-M23</f>
        <v>11320.238095238088</v>
      </c>
      <c r="N24" s="24">
        <f>N13-N23</f>
        <v>53598.619047619024</v>
      </c>
      <c r="O24" s="6"/>
    </row>
    <row r="25" spans="1:15" x14ac:dyDescent="0.2">
      <c r="A25" s="21" t="s">
        <v>27</v>
      </c>
      <c r="B25" s="34">
        <v>0.18</v>
      </c>
      <c r="C25" s="34">
        <v>0.18</v>
      </c>
      <c r="D25" s="34">
        <v>0.18</v>
      </c>
      <c r="E25" s="34">
        <v>0.18</v>
      </c>
      <c r="F25" s="34">
        <v>0.18</v>
      </c>
      <c r="G25" s="34">
        <v>0.18</v>
      </c>
      <c r="H25" s="34">
        <v>0.18</v>
      </c>
      <c r="I25" s="34">
        <v>0.18</v>
      </c>
      <c r="J25" s="34">
        <v>0.18</v>
      </c>
      <c r="K25" s="34">
        <v>0.18</v>
      </c>
      <c r="L25" s="34">
        <v>0.18</v>
      </c>
      <c r="M25" s="34">
        <v>0.18</v>
      </c>
      <c r="N25" s="34"/>
    </row>
    <row r="26" spans="1:15" x14ac:dyDescent="0.2">
      <c r="A26" s="27" t="s">
        <v>51</v>
      </c>
      <c r="B26" s="24">
        <f>B24*0.18</f>
        <v>518.88000000000022</v>
      </c>
      <c r="C26" s="24">
        <f t="shared" ref="C26:N26" si="5">C24*0.18</f>
        <v>106.14000000000021</v>
      </c>
      <c r="D26" s="24">
        <f t="shared" si="5"/>
        <v>837.30000000000018</v>
      </c>
      <c r="E26" s="24">
        <f t="shared" si="5"/>
        <v>653.9399999999996</v>
      </c>
      <c r="F26" s="24">
        <f>F24*0.18</f>
        <v>1648.6199999999997</v>
      </c>
      <c r="G26" s="24">
        <f t="shared" si="5"/>
        <v>882.05999999999938</v>
      </c>
      <c r="H26" s="24">
        <f t="shared" si="5"/>
        <v>1228.68</v>
      </c>
      <c r="I26" s="24">
        <f t="shared" si="5"/>
        <v>507.26571428571259</v>
      </c>
      <c r="J26" s="24">
        <f t="shared" si="5"/>
        <v>34.559999999998034</v>
      </c>
      <c r="K26" s="24">
        <f t="shared" si="5"/>
        <v>617.49428571428371</v>
      </c>
      <c r="L26" s="24">
        <f t="shared" si="5"/>
        <v>575.16857142857043</v>
      </c>
      <c r="M26" s="24">
        <f t="shared" si="5"/>
        <v>2037.6428571428557</v>
      </c>
      <c r="N26" s="24">
        <f>N24*0.18</f>
        <v>9647.7514285714242</v>
      </c>
      <c r="O26" s="6"/>
    </row>
    <row r="27" spans="1:15" x14ac:dyDescent="0.2">
      <c r="A27" s="27" t="s">
        <v>28</v>
      </c>
      <c r="B27" s="24">
        <f>B24-B26</f>
        <v>2363.7866666666678</v>
      </c>
      <c r="C27" s="24">
        <f t="shared" ref="C27:M27" si="6">C24-C26</f>
        <v>483.52666666666767</v>
      </c>
      <c r="D27" s="24">
        <f t="shared" si="6"/>
        <v>3814.3666666666677</v>
      </c>
      <c r="E27" s="24">
        <f t="shared" si="6"/>
        <v>2979.0599999999986</v>
      </c>
      <c r="F27" s="24">
        <f>F24-F26</f>
        <v>7510.3799999999983</v>
      </c>
      <c r="G27" s="24">
        <f t="shared" si="6"/>
        <v>4018.2733333333308</v>
      </c>
      <c r="H27" s="24">
        <f t="shared" si="6"/>
        <v>5597.32</v>
      </c>
      <c r="I27" s="24">
        <f t="shared" si="6"/>
        <v>2310.8771428571354</v>
      </c>
      <c r="J27" s="24">
        <f t="shared" si="6"/>
        <v>157.43999999999104</v>
      </c>
      <c r="K27" s="24">
        <f t="shared" si="6"/>
        <v>2813.0295238095146</v>
      </c>
      <c r="L27" s="24">
        <f t="shared" si="6"/>
        <v>2620.2123809523764</v>
      </c>
      <c r="M27" s="24">
        <f t="shared" si="6"/>
        <v>9282.5952380952331</v>
      </c>
      <c r="N27" s="24">
        <f>N24-N26</f>
        <v>43950.867619047596</v>
      </c>
    </row>
  </sheetData>
  <mergeCells count="7">
    <mergeCell ref="F1:I1"/>
    <mergeCell ref="F2:I2"/>
    <mergeCell ref="A1:E1"/>
    <mergeCell ref="J1:N1"/>
    <mergeCell ref="A2:E3"/>
    <mergeCell ref="J2:N3"/>
    <mergeCell ref="F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6A47A-C8F6-8845-8E07-0C42F635DB59}">
  <dimension ref="A1:O27"/>
  <sheetViews>
    <sheetView zoomScaleNormal="100" workbookViewId="0">
      <selection activeCell="P9" sqref="P9"/>
    </sheetView>
  </sheetViews>
  <sheetFormatPr baseColWidth="10" defaultColWidth="11.1640625" defaultRowHeight="16" x14ac:dyDescent="0.2"/>
  <cols>
    <col min="1" max="1" width="38.6640625" customWidth="1"/>
    <col min="2" max="2" width="11.5" customWidth="1"/>
    <col min="8" max="8" width="12.6640625" bestFit="1" customWidth="1"/>
    <col min="9" max="13" width="12.83203125" bestFit="1" customWidth="1"/>
    <col min="14" max="14" width="12" bestFit="1" customWidth="1"/>
  </cols>
  <sheetData>
    <row r="1" spans="1:15" ht="41" customHeight="1" x14ac:dyDescent="0.35">
      <c r="A1" s="19"/>
      <c r="B1" s="19"/>
      <c r="C1" s="19"/>
      <c r="D1" s="19"/>
      <c r="E1" s="19"/>
      <c r="F1" s="74" t="s">
        <v>99</v>
      </c>
      <c r="G1" s="69"/>
      <c r="H1" s="69"/>
      <c r="I1" s="73"/>
      <c r="J1" s="47"/>
      <c r="K1" s="19"/>
      <c r="L1" s="19"/>
      <c r="M1" s="19"/>
      <c r="N1" s="19"/>
    </row>
    <row r="2" spans="1:15" ht="52" customHeight="1" x14ac:dyDescent="0.2">
      <c r="A2" s="19"/>
      <c r="B2" s="19"/>
      <c r="C2" s="19"/>
      <c r="D2" s="19"/>
      <c r="E2" s="72"/>
      <c r="F2" s="62" t="s">
        <v>97</v>
      </c>
      <c r="G2" s="63"/>
      <c r="H2" s="63"/>
      <c r="I2" s="64"/>
      <c r="J2" s="72"/>
      <c r="K2" s="19"/>
      <c r="L2" s="19"/>
      <c r="M2" s="19"/>
      <c r="N2" s="19"/>
    </row>
    <row r="3" spans="1:15" ht="44" customHeight="1" x14ac:dyDescent="0.2">
      <c r="A3" s="45"/>
      <c r="B3" s="45"/>
      <c r="C3" s="45"/>
      <c r="D3" s="45"/>
      <c r="E3" s="46"/>
      <c r="F3" s="29" t="s">
        <v>98</v>
      </c>
      <c r="G3" s="30"/>
      <c r="H3" s="30"/>
      <c r="I3" s="30"/>
      <c r="J3" s="48"/>
      <c r="K3" s="45"/>
      <c r="L3" s="45"/>
      <c r="M3" s="45"/>
      <c r="N3" s="45"/>
    </row>
    <row r="4" spans="1:15" x14ac:dyDescent="0.2">
      <c r="A4" s="21"/>
      <c r="B4" s="57" t="s">
        <v>2</v>
      </c>
      <c r="C4" s="57" t="s">
        <v>3</v>
      </c>
      <c r="D4" s="57" t="s">
        <v>4</v>
      </c>
      <c r="E4" s="57" t="s">
        <v>5</v>
      </c>
      <c r="F4" s="57" t="s">
        <v>6</v>
      </c>
      <c r="G4" s="57" t="s">
        <v>7</v>
      </c>
      <c r="H4" s="57" t="s">
        <v>8</v>
      </c>
      <c r="I4" s="57" t="s">
        <v>9</v>
      </c>
      <c r="J4" s="57" t="s">
        <v>10</v>
      </c>
      <c r="K4" s="57" t="s">
        <v>11</v>
      </c>
      <c r="L4" s="57" t="s">
        <v>12</v>
      </c>
      <c r="M4" s="57" t="s">
        <v>13</v>
      </c>
      <c r="N4" s="57" t="s">
        <v>14</v>
      </c>
    </row>
    <row r="5" spans="1:15" x14ac:dyDescent="0.2">
      <c r="A5" s="27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x14ac:dyDescent="0.2">
      <c r="A6" s="21" t="s">
        <v>42</v>
      </c>
      <c r="B6" s="24">
        <v>12000</v>
      </c>
      <c r="C6" s="24">
        <v>6000</v>
      </c>
      <c r="D6" s="24">
        <v>5000</v>
      </c>
      <c r="E6" s="24">
        <v>7900</v>
      </c>
      <c r="F6" s="24">
        <v>9000</v>
      </c>
      <c r="G6" s="24">
        <v>15000</v>
      </c>
      <c r="H6" s="24">
        <v>12000</v>
      </c>
      <c r="I6" s="24">
        <v>8000</v>
      </c>
      <c r="J6" s="24">
        <v>4000</v>
      </c>
      <c r="K6" s="24">
        <v>9000</v>
      </c>
      <c r="L6" s="24">
        <v>8000</v>
      </c>
      <c r="M6" s="24">
        <v>20000</v>
      </c>
      <c r="N6" s="24">
        <f>SUM(B6:M6)</f>
        <v>115900</v>
      </c>
      <c r="O6" s="6"/>
    </row>
    <row r="7" spans="1:15" x14ac:dyDescent="0.2">
      <c r="A7" s="21" t="s">
        <v>43</v>
      </c>
      <c r="B7" s="24">
        <v>7000</v>
      </c>
      <c r="C7" s="24">
        <v>5000</v>
      </c>
      <c r="D7" s="24">
        <v>7000</v>
      </c>
      <c r="E7" s="24">
        <v>6000</v>
      </c>
      <c r="F7" s="24">
        <v>8000</v>
      </c>
      <c r="G7" s="24">
        <v>4000</v>
      </c>
      <c r="H7" s="24">
        <v>6000</v>
      </c>
      <c r="I7" s="24">
        <v>5000</v>
      </c>
      <c r="J7" s="24">
        <v>10000</v>
      </c>
      <c r="K7" s="24">
        <v>5000</v>
      </c>
      <c r="L7" s="24">
        <v>7000</v>
      </c>
      <c r="M7" s="24">
        <v>8000</v>
      </c>
      <c r="N7" s="24">
        <f t="shared" ref="N7:N12" si="0">SUM(B7:M7)</f>
        <v>78000</v>
      </c>
      <c r="O7" s="6"/>
    </row>
    <row r="8" spans="1:15" x14ac:dyDescent="0.2">
      <c r="A8" s="21" t="s">
        <v>44</v>
      </c>
      <c r="B8" s="24">
        <v>500</v>
      </c>
      <c r="C8" s="24">
        <v>900</v>
      </c>
      <c r="D8" s="24">
        <v>755</v>
      </c>
      <c r="E8" s="24">
        <v>876</v>
      </c>
      <c r="F8" s="24">
        <v>457</v>
      </c>
      <c r="G8" s="24">
        <v>998</v>
      </c>
      <c r="H8" s="24">
        <v>509</v>
      </c>
      <c r="I8" s="24">
        <v>988</v>
      </c>
      <c r="J8" s="24">
        <v>988</v>
      </c>
      <c r="K8" s="24">
        <v>1200</v>
      </c>
      <c r="L8" s="24">
        <v>650</v>
      </c>
      <c r="M8" s="24">
        <v>4500</v>
      </c>
      <c r="N8" s="24">
        <f t="shared" si="0"/>
        <v>13321</v>
      </c>
      <c r="O8" s="6"/>
    </row>
    <row r="9" spans="1:15" x14ac:dyDescent="0.2">
      <c r="A9" s="21" t="s">
        <v>45</v>
      </c>
      <c r="B9" s="24">
        <v>876</v>
      </c>
      <c r="C9" s="24">
        <v>457</v>
      </c>
      <c r="D9" s="24">
        <v>998</v>
      </c>
      <c r="E9" s="24">
        <v>509</v>
      </c>
      <c r="F9" s="24">
        <v>988</v>
      </c>
      <c r="G9" s="24">
        <v>988</v>
      </c>
      <c r="H9" s="24">
        <v>1200</v>
      </c>
      <c r="I9" s="24">
        <v>600</v>
      </c>
      <c r="J9" s="24">
        <v>1755</v>
      </c>
      <c r="K9" s="24">
        <v>876</v>
      </c>
      <c r="L9" s="24">
        <v>457</v>
      </c>
      <c r="M9" s="24">
        <v>998</v>
      </c>
      <c r="N9" s="24">
        <f t="shared" si="0"/>
        <v>10702</v>
      </c>
      <c r="O9" s="6"/>
    </row>
    <row r="10" spans="1:15" x14ac:dyDescent="0.2">
      <c r="A10" s="21" t="s">
        <v>46</v>
      </c>
      <c r="B10" s="24">
        <v>1000</v>
      </c>
      <c r="C10" s="24">
        <v>500</v>
      </c>
      <c r="D10" s="24">
        <v>3000</v>
      </c>
      <c r="E10" s="24">
        <v>2300</v>
      </c>
      <c r="F10" s="24">
        <v>4500</v>
      </c>
      <c r="G10" s="24">
        <v>2400</v>
      </c>
      <c r="H10" s="24">
        <v>2500</v>
      </c>
      <c r="I10" s="24">
        <v>3714.2857142857101</v>
      </c>
      <c r="J10" s="24">
        <v>4064.2857142857101</v>
      </c>
      <c r="K10" s="24">
        <v>4414.2857142857101</v>
      </c>
      <c r="L10" s="24">
        <v>4764.2857142857101</v>
      </c>
      <c r="M10" s="24">
        <v>5114.2857142857101</v>
      </c>
      <c r="N10" s="24">
        <f>SUM(B10:M10)</f>
        <v>38271.428571428551</v>
      </c>
      <c r="O10" s="6"/>
    </row>
    <row r="11" spans="1:15" x14ac:dyDescent="0.2">
      <c r="A11" s="21" t="s">
        <v>47</v>
      </c>
      <c r="B11" s="24">
        <v>706.66666666666697</v>
      </c>
      <c r="C11" s="24">
        <v>987.66666666666697</v>
      </c>
      <c r="D11" s="24">
        <v>758.66666666666697</v>
      </c>
      <c r="E11" s="24">
        <v>784.66666666666697</v>
      </c>
      <c r="F11" s="24">
        <v>810.66666666666697</v>
      </c>
      <c r="G11" s="24">
        <v>876</v>
      </c>
      <c r="H11" s="24">
        <v>457</v>
      </c>
      <c r="I11" s="24">
        <v>998</v>
      </c>
      <c r="J11" s="24">
        <v>509</v>
      </c>
      <c r="K11" s="24">
        <v>706.66666666666697</v>
      </c>
      <c r="L11" s="24">
        <v>732.66666666666697</v>
      </c>
      <c r="M11" s="24">
        <v>758.66666666666697</v>
      </c>
      <c r="N11" s="24">
        <f t="shared" si="0"/>
        <v>9086.3333333333358</v>
      </c>
      <c r="O11" s="6"/>
    </row>
    <row r="12" spans="1:15" x14ac:dyDescent="0.2">
      <c r="A12" s="21" t="s">
        <v>48</v>
      </c>
      <c r="B12" s="24">
        <v>988</v>
      </c>
      <c r="C12" s="24">
        <v>1200</v>
      </c>
      <c r="D12" s="24">
        <v>600</v>
      </c>
      <c r="E12" s="24">
        <v>755</v>
      </c>
      <c r="F12" s="24">
        <v>561</v>
      </c>
      <c r="G12" s="24">
        <v>431.1</v>
      </c>
      <c r="H12" s="24">
        <v>301.2</v>
      </c>
      <c r="I12" s="24">
        <v>457</v>
      </c>
      <c r="J12" s="24">
        <v>998</v>
      </c>
      <c r="K12" s="24">
        <v>509</v>
      </c>
      <c r="L12" s="24">
        <v>988</v>
      </c>
      <c r="M12" s="24">
        <v>987</v>
      </c>
      <c r="N12" s="24">
        <f>SUM(B12:M12)</f>
        <v>8775.2999999999993</v>
      </c>
      <c r="O12" s="6"/>
    </row>
    <row r="13" spans="1:15" x14ac:dyDescent="0.2">
      <c r="A13" s="27" t="s">
        <v>24</v>
      </c>
      <c r="B13" s="24">
        <f>SUM(B6:B12)</f>
        <v>23070.666666666668</v>
      </c>
      <c r="C13" s="24">
        <f t="shared" ref="C13:N13" si="1">SUM(C6:C12)</f>
        <v>15044.666666666668</v>
      </c>
      <c r="D13" s="24">
        <f t="shared" si="1"/>
        <v>18111.666666666668</v>
      </c>
      <c r="E13" s="24">
        <f t="shared" si="1"/>
        <v>19124.666666666668</v>
      </c>
      <c r="F13" s="24">
        <f t="shared" si="1"/>
        <v>24316.666666666668</v>
      </c>
      <c r="G13" s="24">
        <f t="shared" si="1"/>
        <v>24693.1</v>
      </c>
      <c r="H13" s="24">
        <f t="shared" si="1"/>
        <v>22967.200000000001</v>
      </c>
      <c r="I13" s="24">
        <f t="shared" si="1"/>
        <v>19757.28571428571</v>
      </c>
      <c r="J13" s="24">
        <f t="shared" si="1"/>
        <v>22314.28571428571</v>
      </c>
      <c r="K13" s="24">
        <f t="shared" si="1"/>
        <v>21705.952380952378</v>
      </c>
      <c r="L13" s="24">
        <f t="shared" si="1"/>
        <v>22591.952380952378</v>
      </c>
      <c r="M13" s="24">
        <f t="shared" si="1"/>
        <v>40357.952380952374</v>
      </c>
      <c r="N13" s="24">
        <f t="shared" si="1"/>
        <v>274056.06190476188</v>
      </c>
      <c r="O13" s="6"/>
    </row>
    <row r="14" spans="1:15" x14ac:dyDescent="0.2">
      <c r="A14" s="21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6"/>
    </row>
    <row r="15" spans="1:15" x14ac:dyDescent="0.2">
      <c r="A15" s="27" t="s">
        <v>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6"/>
    </row>
    <row r="16" spans="1:15" x14ac:dyDescent="0.2">
      <c r="A16" s="21" t="s">
        <v>22</v>
      </c>
      <c r="B16" s="24">
        <v>5000</v>
      </c>
      <c r="C16" s="24">
        <v>5000</v>
      </c>
      <c r="D16" s="24">
        <v>5000</v>
      </c>
      <c r="E16" s="24">
        <v>5000</v>
      </c>
      <c r="F16" s="24">
        <v>5000</v>
      </c>
      <c r="G16" s="24">
        <v>5000</v>
      </c>
      <c r="H16" s="24">
        <v>5000</v>
      </c>
      <c r="I16" s="24">
        <v>5000</v>
      </c>
      <c r="J16" s="24">
        <v>5000</v>
      </c>
      <c r="K16" s="24">
        <v>5000</v>
      </c>
      <c r="L16" s="24">
        <v>5000</v>
      </c>
      <c r="M16" s="24">
        <v>5000</v>
      </c>
      <c r="N16" s="24">
        <f>SUM(B16:M16)</f>
        <v>60000</v>
      </c>
      <c r="O16" s="6"/>
    </row>
    <row r="17" spans="1:15" x14ac:dyDescent="0.2">
      <c r="A17" s="21" t="s">
        <v>38</v>
      </c>
      <c r="B17" s="24">
        <v>600</v>
      </c>
      <c r="C17" s="24">
        <v>600</v>
      </c>
      <c r="D17" s="24">
        <v>600</v>
      </c>
      <c r="E17" s="24">
        <v>600</v>
      </c>
      <c r="F17" s="24">
        <v>600</v>
      </c>
      <c r="G17" s="24">
        <v>600</v>
      </c>
      <c r="H17" s="24">
        <v>600</v>
      </c>
      <c r="I17" s="24">
        <v>600</v>
      </c>
      <c r="J17" s="24">
        <v>600</v>
      </c>
      <c r="K17" s="24">
        <v>600</v>
      </c>
      <c r="L17" s="24">
        <v>600</v>
      </c>
      <c r="M17" s="24">
        <v>600</v>
      </c>
      <c r="N17" s="24">
        <f t="shared" ref="N17:N20" si="2">SUM(B17:M17)</f>
        <v>7200</v>
      </c>
      <c r="O17" s="6"/>
    </row>
    <row r="18" spans="1:15" x14ac:dyDescent="0.2">
      <c r="A18" s="21" t="s">
        <v>23</v>
      </c>
      <c r="B18" s="24">
        <v>200</v>
      </c>
      <c r="C18" s="24">
        <v>500</v>
      </c>
      <c r="D18" s="24">
        <v>300</v>
      </c>
      <c r="E18" s="31">
        <v>450</v>
      </c>
      <c r="F18" s="24">
        <v>500</v>
      </c>
      <c r="G18" s="24">
        <v>555</v>
      </c>
      <c r="H18" s="24">
        <v>610</v>
      </c>
      <c r="I18" s="32">
        <v>665</v>
      </c>
      <c r="J18" s="24">
        <v>720</v>
      </c>
      <c r="K18" s="24">
        <v>775</v>
      </c>
      <c r="L18" s="24">
        <v>830</v>
      </c>
      <c r="M18" s="32">
        <v>885</v>
      </c>
      <c r="N18" s="24">
        <f t="shared" si="2"/>
        <v>6990</v>
      </c>
      <c r="O18" s="6"/>
    </row>
    <row r="19" spans="1:15" x14ac:dyDescent="0.2">
      <c r="A19" s="21" t="s">
        <v>50</v>
      </c>
      <c r="B19" s="24">
        <v>6780</v>
      </c>
      <c r="C19" s="24">
        <v>7340</v>
      </c>
      <c r="D19" s="24">
        <v>7900</v>
      </c>
      <c r="E19" s="24">
        <v>8460</v>
      </c>
      <c r="F19" s="24">
        <v>9020</v>
      </c>
      <c r="G19" s="24">
        <v>9580</v>
      </c>
      <c r="H19" s="24">
        <v>10140</v>
      </c>
      <c r="I19" s="24">
        <v>10700</v>
      </c>
      <c r="J19" s="24">
        <v>11260</v>
      </c>
      <c r="K19" s="24">
        <v>11820</v>
      </c>
      <c r="L19" s="24">
        <v>12380</v>
      </c>
      <c r="M19" s="24">
        <v>12940</v>
      </c>
      <c r="N19" s="24">
        <f t="shared" si="2"/>
        <v>118320</v>
      </c>
      <c r="O19" s="6"/>
    </row>
    <row r="20" spans="1:15" x14ac:dyDescent="0.2">
      <c r="A20" s="21" t="s">
        <v>49</v>
      </c>
      <c r="B20" s="24">
        <v>1000</v>
      </c>
      <c r="C20" s="24">
        <v>1500</v>
      </c>
      <c r="D20" s="24">
        <v>1300</v>
      </c>
      <c r="E20" s="24">
        <v>1566.6666666666699</v>
      </c>
      <c r="F20" s="24">
        <v>1716.6666666666699</v>
      </c>
      <c r="G20" s="24">
        <v>1866.6666666666699</v>
      </c>
      <c r="H20" s="24">
        <v>2016.6666666666699</v>
      </c>
      <c r="I20" s="24">
        <v>2166.6666666666702</v>
      </c>
      <c r="J20" s="24">
        <v>2316.6666666666702</v>
      </c>
      <c r="K20" s="24">
        <v>2466.6666666666702</v>
      </c>
      <c r="L20" s="24">
        <v>2616.6666666666702</v>
      </c>
      <c r="M20" s="24">
        <v>2766.6666666666702</v>
      </c>
      <c r="N20" s="24">
        <f t="shared" si="2"/>
        <v>23300.000000000033</v>
      </c>
      <c r="O20" s="6"/>
    </row>
    <row r="21" spans="1:15" ht="15" customHeight="1" x14ac:dyDescent="0.2">
      <c r="A21" s="21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6"/>
    </row>
    <row r="22" spans="1:15" ht="15" customHeight="1" x14ac:dyDescent="0.2">
      <c r="A22" s="21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6"/>
    </row>
    <row r="23" spans="1:15" x14ac:dyDescent="0.2">
      <c r="A23" s="27" t="s">
        <v>25</v>
      </c>
      <c r="B23" s="24">
        <f>SUM(B16:B20)</f>
        <v>13580</v>
      </c>
      <c r="C23" s="24">
        <f t="shared" ref="C23:N23" si="3">SUM(C16:C20)</f>
        <v>14940</v>
      </c>
      <c r="D23" s="24">
        <f t="shared" si="3"/>
        <v>15100</v>
      </c>
      <c r="E23" s="33">
        <f t="shared" si="3"/>
        <v>16076.66666666667</v>
      </c>
      <c r="F23" s="33">
        <f t="shared" si="3"/>
        <v>16836.666666666672</v>
      </c>
      <c r="G23" s="33">
        <f t="shared" si="3"/>
        <v>17601.666666666672</v>
      </c>
      <c r="H23" s="33">
        <f t="shared" si="3"/>
        <v>18366.666666666672</v>
      </c>
      <c r="I23" s="33">
        <f t="shared" si="3"/>
        <v>19131.666666666672</v>
      </c>
      <c r="J23" s="33">
        <f t="shared" si="3"/>
        <v>19896.666666666672</v>
      </c>
      <c r="K23" s="33">
        <f t="shared" si="3"/>
        <v>20661.666666666672</v>
      </c>
      <c r="L23" s="33">
        <f>SUM(L16:L20)</f>
        <v>21426.666666666672</v>
      </c>
      <c r="M23" s="33">
        <f>SUM(M16:M20)</f>
        <v>22191.666666666672</v>
      </c>
      <c r="N23" s="24">
        <f>SUM(N16:N20)</f>
        <v>215810.00000000003</v>
      </c>
      <c r="O23" s="6"/>
    </row>
    <row r="24" spans="1:15" x14ac:dyDescent="0.2">
      <c r="A24" s="27" t="s">
        <v>26</v>
      </c>
      <c r="B24" s="24">
        <f>B13-B23</f>
        <v>9490.6666666666679</v>
      </c>
      <c r="C24" s="24">
        <f>C13-C23</f>
        <v>104.66666666666788</v>
      </c>
      <c r="D24" s="24">
        <f t="shared" ref="C24:N24" si="4">D13-D23</f>
        <v>3011.6666666666679</v>
      </c>
      <c r="E24" s="24">
        <f>E13-E23</f>
        <v>3047.9999999999982</v>
      </c>
      <c r="F24" s="24">
        <f t="shared" si="4"/>
        <v>7479.9999999999964</v>
      </c>
      <c r="G24" s="24">
        <f t="shared" si="4"/>
        <v>7091.433333333327</v>
      </c>
      <c r="H24" s="24">
        <f t="shared" si="4"/>
        <v>4600.5333333333292</v>
      </c>
      <c r="I24" s="24">
        <f t="shared" si="4"/>
        <v>625.61904761903861</v>
      </c>
      <c r="J24" s="24">
        <f t="shared" si="4"/>
        <v>2417.6190476190386</v>
      </c>
      <c r="K24" s="24">
        <f t="shared" si="4"/>
        <v>1044.2857142857065</v>
      </c>
      <c r="L24" s="24">
        <f>L13-L23</f>
        <v>1165.2857142857065</v>
      </c>
      <c r="M24" s="24">
        <f>M13-M23</f>
        <v>18166.285714285703</v>
      </c>
      <c r="N24" s="24">
        <f>N13-N23</f>
        <v>58246.061904761853</v>
      </c>
      <c r="O24" s="6"/>
    </row>
    <row r="25" spans="1:15" x14ac:dyDescent="0.2">
      <c r="A25" s="21" t="s">
        <v>27</v>
      </c>
      <c r="B25" s="34">
        <v>0.18</v>
      </c>
      <c r="C25" s="34">
        <v>0.18</v>
      </c>
      <c r="D25" s="34">
        <v>0.18</v>
      </c>
      <c r="E25" s="34">
        <v>0.18</v>
      </c>
      <c r="F25" s="34">
        <v>0.18</v>
      </c>
      <c r="G25" s="34">
        <v>0.18</v>
      </c>
      <c r="H25" s="34">
        <v>0.18</v>
      </c>
      <c r="I25" s="34">
        <v>0.18</v>
      </c>
      <c r="J25" s="34">
        <v>0.18</v>
      </c>
      <c r="K25" s="34">
        <v>0.18</v>
      </c>
      <c r="L25" s="34">
        <v>0.18</v>
      </c>
      <c r="M25" s="34">
        <v>0.18</v>
      </c>
      <c r="N25" s="34"/>
    </row>
    <row r="26" spans="1:15" x14ac:dyDescent="0.2">
      <c r="A26" s="27" t="s">
        <v>51</v>
      </c>
      <c r="B26" s="24">
        <f>B24*0.18</f>
        <v>1708.3200000000002</v>
      </c>
      <c r="C26" s="24">
        <f t="shared" ref="C26:N26" si="5">C24*0.18</f>
        <v>18.840000000000217</v>
      </c>
      <c r="D26" s="24">
        <f t="shared" si="5"/>
        <v>542.10000000000025</v>
      </c>
      <c r="E26" s="24">
        <f t="shared" si="5"/>
        <v>548.63999999999965</v>
      </c>
      <c r="F26" s="24">
        <f>F24*0.18</f>
        <v>1346.3999999999994</v>
      </c>
      <c r="G26" s="24">
        <f t="shared" si="5"/>
        <v>1276.4579999999987</v>
      </c>
      <c r="H26" s="24">
        <f t="shared" si="5"/>
        <v>828.09599999999921</v>
      </c>
      <c r="I26" s="24">
        <f t="shared" si="5"/>
        <v>112.61142857142694</v>
      </c>
      <c r="J26" s="24">
        <f t="shared" si="5"/>
        <v>435.17142857142693</v>
      </c>
      <c r="K26" s="24">
        <f t="shared" si="5"/>
        <v>187.97142857142717</v>
      </c>
      <c r="L26" s="24">
        <f t="shared" si="5"/>
        <v>209.75142857142717</v>
      </c>
      <c r="M26" s="24">
        <f t="shared" si="5"/>
        <v>3269.9314285714263</v>
      </c>
      <c r="N26" s="24">
        <f>N24*0.18</f>
        <v>10484.291142857133</v>
      </c>
    </row>
    <row r="27" spans="1:15" x14ac:dyDescent="0.2">
      <c r="A27" s="27" t="s">
        <v>28</v>
      </c>
      <c r="B27" s="24">
        <f>B24-B26</f>
        <v>7782.3466666666682</v>
      </c>
      <c r="C27" s="24">
        <f t="shared" ref="C27:N27" si="6">C24-C26</f>
        <v>85.826666666667663</v>
      </c>
      <c r="D27" s="24">
        <f t="shared" si="6"/>
        <v>2469.5666666666675</v>
      </c>
      <c r="E27" s="24">
        <f t="shared" si="6"/>
        <v>2499.3599999999988</v>
      </c>
      <c r="F27" s="24">
        <f>F24-F26</f>
        <v>6133.5999999999967</v>
      </c>
      <c r="G27" s="24">
        <f t="shared" si="6"/>
        <v>5814.9753333333283</v>
      </c>
      <c r="H27" s="24">
        <f t="shared" si="6"/>
        <v>3772.4373333333301</v>
      </c>
      <c r="I27" s="24">
        <f t="shared" si="6"/>
        <v>513.00761904761168</v>
      </c>
      <c r="J27" s="24">
        <f t="shared" si="6"/>
        <v>1982.4476190476116</v>
      </c>
      <c r="K27" s="24">
        <f t="shared" si="6"/>
        <v>856.31428571427932</v>
      </c>
      <c r="L27" s="24">
        <f t="shared" si="6"/>
        <v>955.53428571427935</v>
      </c>
      <c r="M27" s="24">
        <f t="shared" si="6"/>
        <v>14896.354285714277</v>
      </c>
      <c r="N27" s="24">
        <f>N24-N26</f>
        <v>47761.770761904721</v>
      </c>
    </row>
  </sheetData>
  <mergeCells count="7">
    <mergeCell ref="A1:E1"/>
    <mergeCell ref="J1:N1"/>
    <mergeCell ref="A2:E3"/>
    <mergeCell ref="J2:N3"/>
    <mergeCell ref="F3:I3"/>
    <mergeCell ref="F1:I1"/>
    <mergeCell ref="F2:I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95DD-698A-F649-8896-ED2DDC62948C}">
  <dimension ref="A1:P56"/>
  <sheetViews>
    <sheetView workbookViewId="0">
      <selection sqref="A1:XFD3"/>
    </sheetView>
  </sheetViews>
  <sheetFormatPr baseColWidth="10" defaultColWidth="11.1640625" defaultRowHeight="16" x14ac:dyDescent="0.2"/>
  <cols>
    <col min="2" max="2" width="25.33203125" customWidth="1"/>
  </cols>
  <sheetData>
    <row r="1" spans="1:16" ht="41" customHeight="1" x14ac:dyDescent="0.35">
      <c r="A1" s="19"/>
      <c r="B1" s="19"/>
      <c r="C1" s="19"/>
      <c r="D1" s="19"/>
      <c r="E1" s="19"/>
      <c r="F1" s="74" t="s">
        <v>99</v>
      </c>
      <c r="G1" s="69"/>
      <c r="H1" s="69"/>
      <c r="I1" s="73"/>
      <c r="J1" s="47"/>
      <c r="K1" s="19"/>
      <c r="L1" s="19"/>
      <c r="M1" s="19"/>
      <c r="N1" s="19"/>
    </row>
    <row r="2" spans="1:16" ht="52" customHeight="1" x14ac:dyDescent="0.2">
      <c r="A2" s="19"/>
      <c r="B2" s="19"/>
      <c r="C2" s="19"/>
      <c r="D2" s="19"/>
      <c r="E2" s="72"/>
      <c r="F2" s="62" t="s">
        <v>97</v>
      </c>
      <c r="G2" s="63"/>
      <c r="H2" s="63"/>
      <c r="I2" s="64"/>
      <c r="J2" s="72"/>
      <c r="K2" s="19"/>
      <c r="L2" s="19"/>
      <c r="M2" s="19"/>
      <c r="N2" s="19"/>
    </row>
    <row r="3" spans="1:16" ht="44" customHeight="1" x14ac:dyDescent="0.2">
      <c r="A3" s="45"/>
      <c r="B3" s="45"/>
      <c r="C3" s="45"/>
      <c r="D3" s="45"/>
      <c r="E3" s="46"/>
      <c r="F3" s="29" t="s">
        <v>98</v>
      </c>
      <c r="G3" s="30"/>
      <c r="H3" s="30"/>
      <c r="I3" s="30"/>
      <c r="J3" s="48"/>
      <c r="K3" s="45"/>
      <c r="L3" s="45"/>
      <c r="M3" s="45"/>
      <c r="N3" s="45"/>
    </row>
    <row r="4" spans="1:16" x14ac:dyDescent="0.2">
      <c r="A4" s="35"/>
      <c r="B4" s="35"/>
      <c r="C4" s="36" t="s">
        <v>52</v>
      </c>
      <c r="D4" s="56">
        <v>45292</v>
      </c>
      <c r="E4" s="56">
        <v>45323</v>
      </c>
      <c r="F4" s="56">
        <v>45352</v>
      </c>
      <c r="G4" s="56">
        <v>45383</v>
      </c>
      <c r="H4" s="56">
        <v>45413</v>
      </c>
      <c r="I4" s="56">
        <v>45444</v>
      </c>
      <c r="J4" s="56">
        <v>45474</v>
      </c>
      <c r="K4" s="56">
        <v>45505</v>
      </c>
      <c r="L4" s="56">
        <v>45536</v>
      </c>
      <c r="M4" s="56">
        <v>45566</v>
      </c>
      <c r="N4" s="56">
        <v>45597</v>
      </c>
      <c r="O4" s="56">
        <v>45627</v>
      </c>
    </row>
    <row r="5" spans="1:16" x14ac:dyDescent="0.2">
      <c r="A5" s="37" t="s">
        <v>53</v>
      </c>
      <c r="B5" s="37"/>
      <c r="C5" s="37"/>
      <c r="D5" s="38"/>
      <c r="E5" s="39">
        <f>D52</f>
        <v>2576</v>
      </c>
      <c r="F5" s="39">
        <f>E52</f>
        <v>5033</v>
      </c>
      <c r="G5" s="39">
        <f t="shared" ref="G5:O5" si="0">F52</f>
        <v>8186</v>
      </c>
      <c r="H5" s="39">
        <f t="shared" si="0"/>
        <v>9554.3333333333303</v>
      </c>
      <c r="I5" s="39">
        <f t="shared" si="0"/>
        <v>15082.666666666661</v>
      </c>
      <c r="J5" s="39">
        <f t="shared" si="0"/>
        <v>18386.999999999993</v>
      </c>
      <c r="K5" s="39">
        <f t="shared" si="0"/>
        <v>23649.333333333321</v>
      </c>
      <c r="L5" s="39">
        <f t="shared" si="0"/>
        <v>23025.66666666665</v>
      </c>
      <c r="M5" s="39">
        <f t="shared" si="0"/>
        <v>19791.999999999978</v>
      </c>
      <c r="N5" s="39">
        <f>M52</f>
        <v>19126.333333333307</v>
      </c>
      <c r="O5" s="39">
        <f t="shared" si="0"/>
        <v>17726.666666666635</v>
      </c>
    </row>
    <row r="6" spans="1:16" x14ac:dyDescent="0.2">
      <c r="A6" s="35"/>
      <c r="B6" s="35"/>
      <c r="C6" s="35"/>
      <c r="D6" s="35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6" x14ac:dyDescent="0.2">
      <c r="A7" s="35"/>
      <c r="B7" s="35"/>
      <c r="C7" s="35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16" x14ac:dyDescent="0.2">
      <c r="A8" s="42" t="s">
        <v>54</v>
      </c>
      <c r="B8" s="42"/>
      <c r="C8" s="35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6" x14ac:dyDescent="0.2">
      <c r="A9" s="35"/>
      <c r="B9" s="21" t="s">
        <v>42</v>
      </c>
      <c r="C9" s="24"/>
      <c r="D9" s="24">
        <v>5000</v>
      </c>
      <c r="E9" s="24">
        <v>6000</v>
      </c>
      <c r="F9" s="24">
        <v>5000</v>
      </c>
      <c r="G9" s="24">
        <v>7000</v>
      </c>
      <c r="H9" s="24">
        <v>9000</v>
      </c>
      <c r="I9" s="24">
        <v>11000</v>
      </c>
      <c r="J9" s="24">
        <v>12000</v>
      </c>
      <c r="K9" s="24">
        <v>8000</v>
      </c>
      <c r="L9" s="24">
        <v>4000</v>
      </c>
      <c r="M9" s="24">
        <v>9000</v>
      </c>
      <c r="N9" s="24">
        <v>8000</v>
      </c>
      <c r="O9" s="24">
        <v>11000</v>
      </c>
      <c r="P9" s="6"/>
    </row>
    <row r="10" spans="1:16" x14ac:dyDescent="0.2">
      <c r="A10" s="35"/>
      <c r="B10" s="21" t="s">
        <v>43</v>
      </c>
      <c r="C10" s="24"/>
      <c r="D10" s="24">
        <v>7000</v>
      </c>
      <c r="E10" s="24">
        <v>5000</v>
      </c>
      <c r="F10" s="24">
        <v>7000</v>
      </c>
      <c r="G10" s="24">
        <v>6000</v>
      </c>
      <c r="H10" s="24">
        <v>8000</v>
      </c>
      <c r="I10" s="24">
        <v>4000</v>
      </c>
      <c r="J10" s="24">
        <v>6000</v>
      </c>
      <c r="K10" s="24">
        <v>5000</v>
      </c>
      <c r="L10" s="24">
        <v>7000</v>
      </c>
      <c r="M10" s="24">
        <v>5000</v>
      </c>
      <c r="N10" s="24">
        <v>7000</v>
      </c>
      <c r="O10" s="24">
        <v>8000</v>
      </c>
      <c r="P10" s="6"/>
    </row>
    <row r="11" spans="1:16" x14ac:dyDescent="0.2">
      <c r="A11" s="35"/>
      <c r="B11" s="21" t="s">
        <v>44</v>
      </c>
      <c r="C11" s="24"/>
      <c r="D11" s="24">
        <v>500</v>
      </c>
      <c r="E11" s="24">
        <v>600</v>
      </c>
      <c r="F11" s="24">
        <v>755</v>
      </c>
      <c r="G11" s="24">
        <v>876</v>
      </c>
      <c r="H11" s="24">
        <v>457</v>
      </c>
      <c r="I11" s="24">
        <v>998</v>
      </c>
      <c r="J11" s="24">
        <v>509</v>
      </c>
      <c r="K11" s="24">
        <v>988</v>
      </c>
      <c r="L11" s="24">
        <v>988</v>
      </c>
      <c r="M11" s="24">
        <v>1200</v>
      </c>
      <c r="N11" s="24">
        <v>650</v>
      </c>
      <c r="O11" s="24">
        <v>4500</v>
      </c>
      <c r="P11" s="6"/>
    </row>
    <row r="12" spans="1:16" x14ac:dyDescent="0.2">
      <c r="A12" s="35"/>
      <c r="B12" s="21" t="s">
        <v>45</v>
      </c>
      <c r="C12" s="24"/>
      <c r="D12" s="24">
        <v>876</v>
      </c>
      <c r="E12" s="24">
        <v>457</v>
      </c>
      <c r="F12" s="24">
        <v>998</v>
      </c>
      <c r="G12" s="24">
        <v>509</v>
      </c>
      <c r="H12" s="24">
        <v>988</v>
      </c>
      <c r="I12" s="24">
        <v>988</v>
      </c>
      <c r="J12" s="24">
        <v>1200</v>
      </c>
      <c r="K12" s="24">
        <v>600</v>
      </c>
      <c r="L12" s="24">
        <v>755</v>
      </c>
      <c r="M12" s="24">
        <v>876</v>
      </c>
      <c r="N12" s="24">
        <v>457</v>
      </c>
      <c r="O12" s="24">
        <v>998</v>
      </c>
      <c r="P12" s="6"/>
    </row>
    <row r="13" spans="1:16" x14ac:dyDescent="0.2">
      <c r="A13" s="35"/>
      <c r="B13" s="21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6"/>
    </row>
    <row r="14" spans="1:16" x14ac:dyDescent="0.2">
      <c r="A14" s="35"/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6"/>
    </row>
    <row r="15" spans="1:16" x14ac:dyDescent="0.2">
      <c r="A15" s="35"/>
      <c r="B15" s="2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6"/>
    </row>
    <row r="16" spans="1:16" x14ac:dyDescent="0.2">
      <c r="A16" s="35"/>
      <c r="B16" s="35"/>
      <c r="C16" s="35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6" x14ac:dyDescent="0.2">
      <c r="A17" s="35"/>
      <c r="B17" s="35"/>
      <c r="C17" s="35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6" x14ac:dyDescent="0.2">
      <c r="A18" s="67" t="s">
        <v>55</v>
      </c>
      <c r="B18" s="67"/>
      <c r="C18" s="67"/>
      <c r="D18" s="44">
        <f>SUM(D9:D17)</f>
        <v>13376</v>
      </c>
      <c r="E18" s="44">
        <f t="shared" ref="E18:O18" si="1">SUM(E9:E17)</f>
        <v>12057</v>
      </c>
      <c r="F18" s="44">
        <f t="shared" si="1"/>
        <v>13753</v>
      </c>
      <c r="G18" s="44">
        <f t="shared" si="1"/>
        <v>14385</v>
      </c>
      <c r="H18" s="44">
        <f t="shared" si="1"/>
        <v>18445</v>
      </c>
      <c r="I18" s="44">
        <f t="shared" si="1"/>
        <v>16986</v>
      </c>
      <c r="J18" s="44">
        <f t="shared" si="1"/>
        <v>19709</v>
      </c>
      <c r="K18" s="44">
        <f t="shared" si="1"/>
        <v>14588</v>
      </c>
      <c r="L18" s="44">
        <f t="shared" si="1"/>
        <v>12743</v>
      </c>
      <c r="M18" s="44">
        <f t="shared" si="1"/>
        <v>16076</v>
      </c>
      <c r="N18" s="44">
        <f t="shared" si="1"/>
        <v>16107</v>
      </c>
      <c r="O18" s="44">
        <f t="shared" si="1"/>
        <v>24498</v>
      </c>
    </row>
    <row r="19" spans="1:16" x14ac:dyDescent="0.2">
      <c r="A19" s="42" t="s">
        <v>56</v>
      </c>
      <c r="B19" s="35"/>
      <c r="C19" s="35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pans="1:16" x14ac:dyDescent="0.2">
      <c r="A20" s="35"/>
      <c r="B20" s="35"/>
      <c r="C20" s="35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6" x14ac:dyDescent="0.2">
      <c r="A21" s="35"/>
      <c r="B21" s="21" t="s">
        <v>22</v>
      </c>
      <c r="C21" s="35"/>
      <c r="D21" s="24">
        <v>5000</v>
      </c>
      <c r="E21" s="24">
        <v>5000</v>
      </c>
      <c r="F21" s="24">
        <v>5000</v>
      </c>
      <c r="G21" s="24">
        <v>5000</v>
      </c>
      <c r="H21" s="24">
        <v>5000</v>
      </c>
      <c r="I21" s="24">
        <v>5000</v>
      </c>
      <c r="J21" s="24">
        <v>5000</v>
      </c>
      <c r="K21" s="24">
        <v>5000</v>
      </c>
      <c r="L21" s="24">
        <v>5000</v>
      </c>
      <c r="M21" s="24">
        <v>5000</v>
      </c>
      <c r="N21" s="24">
        <v>5000</v>
      </c>
      <c r="O21" s="24">
        <v>5000</v>
      </c>
      <c r="P21" s="6"/>
    </row>
    <row r="22" spans="1:16" x14ac:dyDescent="0.2">
      <c r="A22" s="35"/>
      <c r="B22" s="21" t="s">
        <v>38</v>
      </c>
      <c r="C22" s="35"/>
      <c r="D22" s="24">
        <v>600</v>
      </c>
      <c r="E22" s="24">
        <v>600</v>
      </c>
      <c r="F22" s="24">
        <v>600</v>
      </c>
      <c r="G22" s="24">
        <v>600</v>
      </c>
      <c r="H22" s="24">
        <v>600</v>
      </c>
      <c r="I22" s="24">
        <v>600</v>
      </c>
      <c r="J22" s="24">
        <v>600</v>
      </c>
      <c r="K22" s="24">
        <v>600</v>
      </c>
      <c r="L22" s="24">
        <v>600</v>
      </c>
      <c r="M22" s="24">
        <v>600</v>
      </c>
      <c r="N22" s="24">
        <v>600</v>
      </c>
      <c r="O22" s="24">
        <v>600</v>
      </c>
      <c r="P22" s="6"/>
    </row>
    <row r="23" spans="1:16" x14ac:dyDescent="0.2">
      <c r="A23" s="35"/>
      <c r="B23" s="21" t="s">
        <v>23</v>
      </c>
      <c r="C23" s="35"/>
      <c r="D23" s="24">
        <v>200</v>
      </c>
      <c r="E23" s="24">
        <v>500</v>
      </c>
      <c r="F23" s="24">
        <v>300</v>
      </c>
      <c r="G23" s="31">
        <v>450</v>
      </c>
      <c r="H23" s="24">
        <v>500</v>
      </c>
      <c r="I23" s="24">
        <v>555</v>
      </c>
      <c r="J23" s="24">
        <v>610</v>
      </c>
      <c r="K23" s="32">
        <v>665</v>
      </c>
      <c r="L23" s="24">
        <v>720</v>
      </c>
      <c r="M23" s="24">
        <v>775</v>
      </c>
      <c r="N23" s="24">
        <v>830</v>
      </c>
      <c r="O23" s="32">
        <v>885</v>
      </c>
      <c r="P23" s="6"/>
    </row>
    <row r="24" spans="1:16" x14ac:dyDescent="0.2">
      <c r="A24" s="35"/>
      <c r="B24" s="21" t="s">
        <v>50</v>
      </c>
      <c r="C24" s="35"/>
      <c r="D24" s="24">
        <v>4000</v>
      </c>
      <c r="E24" s="24">
        <v>2000</v>
      </c>
      <c r="F24" s="24">
        <v>3400</v>
      </c>
      <c r="G24" s="24">
        <v>5400</v>
      </c>
      <c r="H24" s="24">
        <v>5100</v>
      </c>
      <c r="I24" s="24">
        <v>5660</v>
      </c>
      <c r="J24" s="24">
        <v>6220</v>
      </c>
      <c r="K24" s="24">
        <v>6780</v>
      </c>
      <c r="L24" s="24">
        <v>7340</v>
      </c>
      <c r="M24" s="24">
        <v>7900</v>
      </c>
      <c r="N24" s="24">
        <v>8460</v>
      </c>
      <c r="O24" s="24">
        <v>9020</v>
      </c>
      <c r="P24" s="6"/>
    </row>
    <row r="25" spans="1:16" x14ac:dyDescent="0.2">
      <c r="A25" s="35"/>
      <c r="B25" s="21" t="s">
        <v>49</v>
      </c>
      <c r="C25" s="35"/>
      <c r="D25" s="24">
        <v>1000</v>
      </c>
      <c r="E25" s="24">
        <v>1500</v>
      </c>
      <c r="F25" s="24">
        <v>1300</v>
      </c>
      <c r="G25" s="24">
        <v>1566.6666666666699</v>
      </c>
      <c r="H25" s="24">
        <v>1716.6666666666699</v>
      </c>
      <c r="I25" s="24">
        <v>1866.6666666666699</v>
      </c>
      <c r="J25" s="24">
        <v>2016.6666666666699</v>
      </c>
      <c r="K25" s="24">
        <v>2166.6666666666702</v>
      </c>
      <c r="L25" s="24">
        <v>2316.6666666666702</v>
      </c>
      <c r="M25" s="24">
        <v>2466.6666666666702</v>
      </c>
      <c r="N25" s="24">
        <v>2616.6666666666702</v>
      </c>
      <c r="O25" s="24">
        <v>2766.6666666666702</v>
      </c>
      <c r="P25" s="6"/>
    </row>
    <row r="26" spans="1:16" x14ac:dyDescent="0.2">
      <c r="A26" s="35"/>
      <c r="B26" s="35"/>
      <c r="C26" s="35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16" x14ac:dyDescent="0.2">
      <c r="A27" s="35"/>
      <c r="B27" s="35"/>
      <c r="C27" s="35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6" x14ac:dyDescent="0.2">
      <c r="A28" s="35"/>
      <c r="B28" s="21"/>
      <c r="C28" s="35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</row>
    <row r="29" spans="1:16" x14ac:dyDescent="0.2">
      <c r="A29" s="35"/>
      <c r="B29" s="21"/>
      <c r="C29" s="35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6" x14ac:dyDescent="0.2">
      <c r="A30" s="35"/>
      <c r="B30" s="21"/>
      <c r="C30" s="35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6" x14ac:dyDescent="0.2">
      <c r="A31" s="35"/>
      <c r="B31" s="21"/>
      <c r="C31" s="35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</row>
    <row r="32" spans="1:16" x14ac:dyDescent="0.2">
      <c r="A32" s="35"/>
      <c r="B32" s="21"/>
      <c r="C32" s="35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1:15" x14ac:dyDescent="0.2">
      <c r="A33" s="35"/>
      <c r="B33" s="35"/>
      <c r="C33" s="35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</row>
    <row r="34" spans="1:15" x14ac:dyDescent="0.2">
      <c r="A34" s="67" t="s">
        <v>57</v>
      </c>
      <c r="B34" s="67"/>
      <c r="C34" s="67"/>
      <c r="D34" s="44">
        <f t="shared" ref="D34:O34" si="2">SUM(D20:D33)</f>
        <v>10800</v>
      </c>
      <c r="E34" s="44">
        <f t="shared" si="2"/>
        <v>9600</v>
      </c>
      <c r="F34" s="44">
        <f t="shared" si="2"/>
        <v>10600</v>
      </c>
      <c r="G34" s="44">
        <f t="shared" si="2"/>
        <v>13016.66666666667</v>
      </c>
      <c r="H34" s="44">
        <f t="shared" si="2"/>
        <v>12916.66666666667</v>
      </c>
      <c r="I34" s="44">
        <f t="shared" si="2"/>
        <v>13681.66666666667</v>
      </c>
      <c r="J34" s="44">
        <f t="shared" si="2"/>
        <v>14446.66666666667</v>
      </c>
      <c r="K34" s="44">
        <f t="shared" si="2"/>
        <v>15211.66666666667</v>
      </c>
      <c r="L34" s="44">
        <f t="shared" si="2"/>
        <v>15976.66666666667</v>
      </c>
      <c r="M34" s="44">
        <f t="shared" si="2"/>
        <v>16741.666666666672</v>
      </c>
      <c r="N34" s="44">
        <f t="shared" si="2"/>
        <v>17506.666666666672</v>
      </c>
      <c r="O34" s="44">
        <f t="shared" si="2"/>
        <v>18271.666666666672</v>
      </c>
    </row>
    <row r="35" spans="1:15" x14ac:dyDescent="0.2">
      <c r="A35" s="42"/>
      <c r="B35" s="42"/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</row>
    <row r="36" spans="1:15" x14ac:dyDescent="0.2">
      <c r="A36" s="8"/>
      <c r="B36" s="8"/>
      <c r="C36" s="8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x14ac:dyDescent="0.2">
      <c r="A37" s="8"/>
      <c r="B37" s="8"/>
      <c r="C37" s="8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">
      <c r="A38" s="8"/>
      <c r="B38" s="8"/>
      <c r="C38" s="8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x14ac:dyDescent="0.2">
      <c r="A39" s="8"/>
      <c r="B39" s="8"/>
      <c r="C39" s="8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2">
      <c r="A40" s="8"/>
      <c r="B40" s="8"/>
      <c r="C40" s="8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x14ac:dyDescent="0.2">
      <c r="A41" s="8"/>
      <c r="B41" s="8"/>
      <c r="C41" s="8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 x14ac:dyDescent="0.2">
      <c r="A42" s="12"/>
      <c r="B42" s="12"/>
      <c r="C42" s="12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x14ac:dyDescent="0.2">
      <c r="A43" s="9"/>
      <c r="B43" s="8"/>
      <c r="C43" s="8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x14ac:dyDescent="0.2">
      <c r="A44" s="8"/>
      <c r="B44" s="8"/>
      <c r="C44" s="8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x14ac:dyDescent="0.2">
      <c r="A45" s="8"/>
      <c r="B45" s="8"/>
      <c r="C45" s="8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x14ac:dyDescent="0.2">
      <c r="A46" s="8"/>
      <c r="B46" s="8"/>
      <c r="C46" s="8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x14ac:dyDescent="0.2">
      <c r="A47" s="8"/>
      <c r="B47" s="8"/>
      <c r="C47" s="8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x14ac:dyDescent="0.2">
      <c r="A48" s="12"/>
      <c r="B48" s="12"/>
      <c r="C48" s="12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5" x14ac:dyDescent="0.2">
      <c r="A49" s="8"/>
      <c r="B49" s="8"/>
      <c r="C49" s="8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 x14ac:dyDescent="0.2">
      <c r="A50" s="8"/>
      <c r="B50" s="8"/>
      <c r="C50" s="8" t="s">
        <v>58</v>
      </c>
      <c r="D50" s="14">
        <f t="shared" ref="D50:O50" si="3">D18-D34-D42+D48</f>
        <v>2576</v>
      </c>
      <c r="E50" s="14">
        <f t="shared" si="3"/>
        <v>2457</v>
      </c>
      <c r="F50" s="14">
        <f t="shared" si="3"/>
        <v>3153</v>
      </c>
      <c r="G50" s="14">
        <f t="shared" si="3"/>
        <v>1368.3333333333303</v>
      </c>
      <c r="H50" s="14">
        <f t="shared" si="3"/>
        <v>5528.3333333333303</v>
      </c>
      <c r="I50" s="14">
        <f t="shared" si="3"/>
        <v>3304.3333333333303</v>
      </c>
      <c r="J50" s="14">
        <f t="shared" si="3"/>
        <v>5262.3333333333303</v>
      </c>
      <c r="K50" s="14">
        <f t="shared" si="3"/>
        <v>-623.6666666666697</v>
      </c>
      <c r="L50" s="14">
        <f t="shared" si="3"/>
        <v>-3233.6666666666697</v>
      </c>
      <c r="M50" s="14">
        <f t="shared" si="3"/>
        <v>-665.66666666667152</v>
      </c>
      <c r="N50" s="14">
        <f t="shared" si="3"/>
        <v>-1399.6666666666715</v>
      </c>
      <c r="O50" s="14">
        <f t="shared" si="3"/>
        <v>6226.3333333333285</v>
      </c>
    </row>
    <row r="51" spans="1:15" x14ac:dyDescent="0.2">
      <c r="A51" s="8"/>
      <c r="B51" s="8"/>
      <c r="C51" s="8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 ht="17" thickBot="1" x14ac:dyDescent="0.25">
      <c r="A52" s="8"/>
      <c r="B52" s="8"/>
      <c r="C52" s="15" t="s">
        <v>59</v>
      </c>
      <c r="D52" s="16">
        <f t="shared" ref="D52:O52" si="4">D5+D50</f>
        <v>2576</v>
      </c>
      <c r="E52" s="16">
        <f t="shared" si="4"/>
        <v>5033</v>
      </c>
      <c r="F52" s="16">
        <f t="shared" si="4"/>
        <v>8186</v>
      </c>
      <c r="G52" s="16">
        <f t="shared" si="4"/>
        <v>9554.3333333333303</v>
      </c>
      <c r="H52" s="16">
        <f t="shared" si="4"/>
        <v>15082.666666666661</v>
      </c>
      <c r="I52" s="16">
        <f t="shared" si="4"/>
        <v>18386.999999999993</v>
      </c>
      <c r="J52" s="16">
        <f t="shared" si="4"/>
        <v>23649.333333333321</v>
      </c>
      <c r="K52" s="16">
        <f t="shared" si="4"/>
        <v>23025.66666666665</v>
      </c>
      <c r="L52" s="16">
        <f t="shared" si="4"/>
        <v>19791.999999999978</v>
      </c>
      <c r="M52" s="16">
        <f t="shared" si="4"/>
        <v>19126.333333333307</v>
      </c>
      <c r="N52" s="16">
        <f t="shared" si="4"/>
        <v>17726.666666666635</v>
      </c>
      <c r="O52" s="16">
        <f t="shared" si="4"/>
        <v>23952.999999999964</v>
      </c>
    </row>
    <row r="53" spans="1:15" ht="18" thickTop="1" thickBot="1" x14ac:dyDescent="0.25">
      <c r="A53" s="8"/>
      <c r="B53" s="8"/>
      <c r="C53" s="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 ht="17" thickBot="1" x14ac:dyDescent="0.25">
      <c r="A54" s="8"/>
      <c r="B54" s="15" t="s">
        <v>60</v>
      </c>
      <c r="C54" s="18">
        <v>10000</v>
      </c>
      <c r="D54" s="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 x14ac:dyDescent="0.2">
      <c r="A55" s="8"/>
      <c r="B55" s="8"/>
      <c r="C55" s="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 x14ac:dyDescent="0.2">
      <c r="A56" s="8"/>
      <c r="B56" s="8"/>
      <c r="C56" s="8" t="s">
        <v>61</v>
      </c>
      <c r="D56" s="17"/>
      <c r="E56" s="17"/>
      <c r="F56" s="17"/>
      <c r="G56" s="17"/>
      <c r="H56" s="17">
        <f>H18-H34</f>
        <v>5528.3333333333303</v>
      </c>
      <c r="I56" s="17">
        <f t="shared" ref="I56:O56" si="5">I18-I34</f>
        <v>3304.3333333333303</v>
      </c>
      <c r="J56" s="17">
        <f t="shared" si="5"/>
        <v>5262.3333333333303</v>
      </c>
      <c r="K56" s="17">
        <f t="shared" si="5"/>
        <v>-623.6666666666697</v>
      </c>
      <c r="L56" s="17">
        <f t="shared" si="5"/>
        <v>-3233.6666666666697</v>
      </c>
      <c r="M56" s="17">
        <f t="shared" si="5"/>
        <v>-665.66666666667152</v>
      </c>
      <c r="N56" s="17">
        <f t="shared" si="5"/>
        <v>-1399.6666666666715</v>
      </c>
      <c r="O56" s="17">
        <f t="shared" si="5"/>
        <v>6226.3333333333285</v>
      </c>
    </row>
  </sheetData>
  <mergeCells count="12">
    <mergeCell ref="A1:E1"/>
    <mergeCell ref="J1:N1"/>
    <mergeCell ref="A2:E3"/>
    <mergeCell ref="J2:N3"/>
    <mergeCell ref="F3:I3"/>
    <mergeCell ref="A5:C5"/>
    <mergeCell ref="A18:C18"/>
    <mergeCell ref="A34:C34"/>
    <mergeCell ref="A42:C42"/>
    <mergeCell ref="A48:C48"/>
    <mergeCell ref="F1:I1"/>
    <mergeCell ref="F2:I2"/>
  </mergeCells>
  <conditionalFormatting sqref="D52:O52">
    <cfRule type="cellIs" dxfId="2" priority="1" operator="lessThan">
      <formula>$C$53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61849-0F4B-6F48-8810-8447DA0E5C66}">
  <dimension ref="A1:P56"/>
  <sheetViews>
    <sheetView workbookViewId="0">
      <selection sqref="A1:XFD3"/>
    </sheetView>
  </sheetViews>
  <sheetFormatPr baseColWidth="10" defaultColWidth="11.1640625" defaultRowHeight="16" x14ac:dyDescent="0.2"/>
  <cols>
    <col min="2" max="2" width="25.33203125" customWidth="1"/>
  </cols>
  <sheetData>
    <row r="1" spans="1:16" ht="41" customHeight="1" x14ac:dyDescent="0.35">
      <c r="A1" s="19"/>
      <c r="B1" s="19"/>
      <c r="C1" s="19"/>
      <c r="D1" s="19"/>
      <c r="E1" s="19"/>
      <c r="F1" s="74" t="s">
        <v>99</v>
      </c>
      <c r="G1" s="69"/>
      <c r="H1" s="69"/>
      <c r="I1" s="73"/>
      <c r="J1" s="47"/>
      <c r="K1" s="19"/>
      <c r="L1" s="19"/>
      <c r="M1" s="19"/>
      <c r="N1" s="19"/>
    </row>
    <row r="2" spans="1:16" ht="52" customHeight="1" x14ac:dyDescent="0.2">
      <c r="A2" s="19"/>
      <c r="B2" s="19"/>
      <c r="C2" s="19"/>
      <c r="D2" s="19"/>
      <c r="E2" s="72"/>
      <c r="F2" s="62" t="s">
        <v>97</v>
      </c>
      <c r="G2" s="63"/>
      <c r="H2" s="63"/>
      <c r="I2" s="64"/>
      <c r="J2" s="72"/>
      <c r="K2" s="19"/>
      <c r="L2" s="19"/>
      <c r="M2" s="19"/>
      <c r="N2" s="19"/>
    </row>
    <row r="3" spans="1:16" ht="44" customHeight="1" x14ac:dyDescent="0.2">
      <c r="A3" s="45"/>
      <c r="B3" s="45"/>
      <c r="C3" s="45"/>
      <c r="D3" s="45"/>
      <c r="E3" s="46"/>
      <c r="F3" s="29" t="s">
        <v>98</v>
      </c>
      <c r="G3" s="30"/>
      <c r="H3" s="30"/>
      <c r="I3" s="30"/>
      <c r="J3" s="48"/>
      <c r="K3" s="45"/>
      <c r="L3" s="45"/>
      <c r="M3" s="45"/>
      <c r="N3" s="45"/>
    </row>
    <row r="4" spans="1:16" x14ac:dyDescent="0.2">
      <c r="A4" s="35"/>
      <c r="B4" s="35"/>
      <c r="C4" s="36" t="s">
        <v>52</v>
      </c>
      <c r="D4" s="56">
        <v>45658</v>
      </c>
      <c r="E4" s="56">
        <v>45689</v>
      </c>
      <c r="F4" s="56">
        <v>45717</v>
      </c>
      <c r="G4" s="56">
        <v>45748</v>
      </c>
      <c r="H4" s="56">
        <v>45778</v>
      </c>
      <c r="I4" s="56">
        <v>45809</v>
      </c>
      <c r="J4" s="56">
        <v>45839</v>
      </c>
      <c r="K4" s="56">
        <v>45870</v>
      </c>
      <c r="L4" s="56">
        <v>45901</v>
      </c>
      <c r="M4" s="56">
        <v>45931</v>
      </c>
      <c r="N4" s="56">
        <v>45962</v>
      </c>
      <c r="O4" s="56">
        <v>45992</v>
      </c>
    </row>
    <row r="5" spans="1:16" x14ac:dyDescent="0.2">
      <c r="A5" s="37" t="s">
        <v>53</v>
      </c>
      <c r="B5" s="37"/>
      <c r="C5" s="37"/>
      <c r="D5" s="38"/>
      <c r="E5" s="39">
        <f>D52</f>
        <v>2882.6666666666679</v>
      </c>
      <c r="F5" s="39">
        <f>E52</f>
        <v>3472.3333333333358</v>
      </c>
      <c r="G5" s="39">
        <f t="shared" ref="G5:O5" si="0">F52</f>
        <v>8124.0000000000036</v>
      </c>
      <c r="H5" s="39">
        <f t="shared" si="0"/>
        <v>11757.000000000002</v>
      </c>
      <c r="I5" s="39">
        <f t="shared" si="0"/>
        <v>20916</v>
      </c>
      <c r="J5" s="39">
        <f t="shared" si="0"/>
        <v>25816.333333333328</v>
      </c>
      <c r="K5" s="39">
        <f t="shared" si="0"/>
        <v>32642.333333333328</v>
      </c>
      <c r="L5" s="39">
        <f t="shared" si="0"/>
        <v>35460.476190476176</v>
      </c>
      <c r="M5" s="39">
        <f t="shared" si="0"/>
        <v>35652.476190476169</v>
      </c>
      <c r="N5" s="39">
        <f>M52</f>
        <v>39082.999999999971</v>
      </c>
      <c r="O5" s="39">
        <f t="shared" si="0"/>
        <v>42278.380952380918</v>
      </c>
    </row>
    <row r="6" spans="1:16" x14ac:dyDescent="0.2">
      <c r="A6" s="35"/>
      <c r="B6" s="35"/>
      <c r="C6" s="35"/>
      <c r="D6" s="35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6" x14ac:dyDescent="0.2">
      <c r="A7" s="35"/>
      <c r="B7" s="35"/>
      <c r="C7" s="35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16" x14ac:dyDescent="0.2">
      <c r="A8" s="42" t="s">
        <v>54</v>
      </c>
      <c r="B8" s="42"/>
      <c r="C8" s="35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6" x14ac:dyDescent="0.2">
      <c r="A9" s="35"/>
      <c r="B9" s="21" t="s">
        <v>42</v>
      </c>
      <c r="C9" s="24"/>
      <c r="D9" s="24">
        <v>5000</v>
      </c>
      <c r="E9" s="24">
        <v>6000</v>
      </c>
      <c r="F9" s="24">
        <v>5000</v>
      </c>
      <c r="G9" s="24">
        <v>7000</v>
      </c>
      <c r="H9" s="24">
        <v>9000</v>
      </c>
      <c r="I9" s="24">
        <v>11000</v>
      </c>
      <c r="J9" s="24">
        <v>12000</v>
      </c>
      <c r="K9" s="24">
        <v>8000</v>
      </c>
      <c r="L9" s="24">
        <v>4000</v>
      </c>
      <c r="M9" s="24">
        <v>9000</v>
      </c>
      <c r="N9" s="24">
        <v>8000</v>
      </c>
      <c r="O9" s="24">
        <v>11000</v>
      </c>
      <c r="P9" s="6"/>
    </row>
    <row r="10" spans="1:16" x14ac:dyDescent="0.2">
      <c r="A10" s="35"/>
      <c r="B10" s="21" t="s">
        <v>43</v>
      </c>
      <c r="C10" s="24"/>
      <c r="D10" s="24">
        <v>7000</v>
      </c>
      <c r="E10" s="24">
        <v>5000</v>
      </c>
      <c r="F10" s="24">
        <v>7000</v>
      </c>
      <c r="G10" s="24">
        <v>6000</v>
      </c>
      <c r="H10" s="24">
        <v>8000</v>
      </c>
      <c r="I10" s="24">
        <v>4000</v>
      </c>
      <c r="J10" s="24">
        <v>6000</v>
      </c>
      <c r="K10" s="24">
        <v>5000</v>
      </c>
      <c r="L10" s="24">
        <v>7000</v>
      </c>
      <c r="M10" s="24">
        <v>5000</v>
      </c>
      <c r="N10" s="24">
        <v>7000</v>
      </c>
      <c r="O10" s="24">
        <v>8000</v>
      </c>
      <c r="P10" s="6"/>
    </row>
    <row r="11" spans="1:16" x14ac:dyDescent="0.2">
      <c r="A11" s="35"/>
      <c r="B11" s="21" t="s">
        <v>44</v>
      </c>
      <c r="C11" s="24"/>
      <c r="D11" s="24">
        <v>500</v>
      </c>
      <c r="E11" s="24">
        <v>600</v>
      </c>
      <c r="F11" s="24">
        <v>755</v>
      </c>
      <c r="G11" s="24">
        <v>876</v>
      </c>
      <c r="H11" s="24">
        <v>457</v>
      </c>
      <c r="I11" s="24">
        <v>998</v>
      </c>
      <c r="J11" s="24">
        <v>509</v>
      </c>
      <c r="K11" s="24">
        <v>988</v>
      </c>
      <c r="L11" s="24">
        <v>988</v>
      </c>
      <c r="M11" s="24">
        <v>1200</v>
      </c>
      <c r="N11" s="24">
        <v>650</v>
      </c>
      <c r="O11" s="24">
        <v>4500</v>
      </c>
      <c r="P11" s="6"/>
    </row>
    <row r="12" spans="1:16" x14ac:dyDescent="0.2">
      <c r="A12" s="35"/>
      <c r="B12" s="21" t="s">
        <v>45</v>
      </c>
      <c r="C12" s="24"/>
      <c r="D12" s="24">
        <v>876</v>
      </c>
      <c r="E12" s="24">
        <v>457</v>
      </c>
      <c r="F12" s="24">
        <v>998</v>
      </c>
      <c r="G12" s="24">
        <v>509</v>
      </c>
      <c r="H12" s="24">
        <v>988</v>
      </c>
      <c r="I12" s="24">
        <v>988</v>
      </c>
      <c r="J12" s="24">
        <v>1200</v>
      </c>
      <c r="K12" s="24">
        <v>600</v>
      </c>
      <c r="L12" s="24">
        <v>755</v>
      </c>
      <c r="M12" s="24">
        <v>876</v>
      </c>
      <c r="N12" s="24">
        <v>457</v>
      </c>
      <c r="O12" s="24">
        <v>998</v>
      </c>
      <c r="P12" s="6"/>
    </row>
    <row r="13" spans="1:16" x14ac:dyDescent="0.2">
      <c r="A13" s="35"/>
      <c r="B13" s="21" t="s">
        <v>46</v>
      </c>
      <c r="C13" s="24"/>
      <c r="D13" s="24">
        <v>1000</v>
      </c>
      <c r="E13" s="24">
        <v>500</v>
      </c>
      <c r="F13" s="24">
        <v>3000</v>
      </c>
      <c r="G13" s="24">
        <v>2300</v>
      </c>
      <c r="H13" s="24">
        <v>4500</v>
      </c>
      <c r="I13" s="24">
        <v>2400</v>
      </c>
      <c r="J13" s="24">
        <v>2500</v>
      </c>
      <c r="K13" s="24">
        <v>3714.2857142857101</v>
      </c>
      <c r="L13" s="24">
        <v>4064.2857142857101</v>
      </c>
      <c r="M13" s="24">
        <v>4414.2857142857101</v>
      </c>
      <c r="N13" s="24">
        <v>4764.2857142857101</v>
      </c>
      <c r="O13" s="24">
        <v>5114.2857142857101</v>
      </c>
      <c r="P13" s="6"/>
    </row>
    <row r="14" spans="1:16" x14ac:dyDescent="0.2">
      <c r="A14" s="35"/>
      <c r="B14" s="21" t="s">
        <v>47</v>
      </c>
      <c r="C14" s="24"/>
      <c r="D14" s="24">
        <v>706.66666666666697</v>
      </c>
      <c r="E14" s="24">
        <v>732.66666666666697</v>
      </c>
      <c r="F14" s="24">
        <v>758.66666666666697</v>
      </c>
      <c r="G14" s="24">
        <v>784.66666666666697</v>
      </c>
      <c r="H14" s="24">
        <v>810.66666666666697</v>
      </c>
      <c r="I14" s="24">
        <v>876</v>
      </c>
      <c r="J14" s="24">
        <v>457</v>
      </c>
      <c r="K14" s="24">
        <v>998</v>
      </c>
      <c r="L14" s="24">
        <v>509</v>
      </c>
      <c r="M14" s="24">
        <v>706.66666666666697</v>
      </c>
      <c r="N14" s="24">
        <v>732.66666666666697</v>
      </c>
      <c r="O14" s="24">
        <v>758.66666666666697</v>
      </c>
      <c r="P14" s="6"/>
    </row>
    <row r="15" spans="1:16" x14ac:dyDescent="0.2">
      <c r="A15" s="35"/>
      <c r="B15" s="2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6"/>
    </row>
    <row r="16" spans="1:16" x14ac:dyDescent="0.2">
      <c r="A16" s="35"/>
      <c r="B16" s="35"/>
      <c r="C16" s="35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6" x14ac:dyDescent="0.2">
      <c r="A17" s="35"/>
      <c r="B17" s="35"/>
      <c r="C17" s="35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6" x14ac:dyDescent="0.2">
      <c r="A18" s="67" t="s">
        <v>55</v>
      </c>
      <c r="B18" s="67"/>
      <c r="C18" s="67"/>
      <c r="D18" s="44">
        <f>SUM(D9:D17)</f>
        <v>15082.666666666668</v>
      </c>
      <c r="E18" s="44">
        <f t="shared" ref="E18:O18" si="1">SUM(E9:E17)</f>
        <v>13289.666666666668</v>
      </c>
      <c r="F18" s="44">
        <f t="shared" si="1"/>
        <v>17511.666666666668</v>
      </c>
      <c r="G18" s="44">
        <f t="shared" si="1"/>
        <v>17469.666666666668</v>
      </c>
      <c r="H18" s="44">
        <f t="shared" si="1"/>
        <v>23755.666666666668</v>
      </c>
      <c r="I18" s="44">
        <f t="shared" si="1"/>
        <v>20262</v>
      </c>
      <c r="J18" s="44">
        <f t="shared" si="1"/>
        <v>22666</v>
      </c>
      <c r="K18" s="44">
        <f t="shared" si="1"/>
        <v>19300.28571428571</v>
      </c>
      <c r="L18" s="44">
        <f t="shared" si="1"/>
        <v>17316.28571428571</v>
      </c>
      <c r="M18" s="44">
        <f t="shared" si="1"/>
        <v>21196.952380952378</v>
      </c>
      <c r="N18" s="44">
        <f t="shared" si="1"/>
        <v>21603.952380952378</v>
      </c>
      <c r="O18" s="44">
        <f t="shared" si="1"/>
        <v>30370.952380952378</v>
      </c>
    </row>
    <row r="19" spans="1:16" x14ac:dyDescent="0.2">
      <c r="A19" s="42" t="s">
        <v>56</v>
      </c>
      <c r="B19" s="35"/>
      <c r="C19" s="35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pans="1:16" x14ac:dyDescent="0.2">
      <c r="A20" s="35"/>
      <c r="B20" s="35"/>
      <c r="C20" s="35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6" x14ac:dyDescent="0.2">
      <c r="A21" s="35"/>
      <c r="B21" s="21" t="s">
        <v>22</v>
      </c>
      <c r="C21" s="35"/>
      <c r="D21" s="24">
        <v>5000</v>
      </c>
      <c r="E21" s="24">
        <v>5000</v>
      </c>
      <c r="F21" s="24">
        <v>5000</v>
      </c>
      <c r="G21" s="24">
        <v>5000</v>
      </c>
      <c r="H21" s="24">
        <v>5000</v>
      </c>
      <c r="I21" s="24">
        <v>5000</v>
      </c>
      <c r="J21" s="24">
        <v>5000</v>
      </c>
      <c r="K21" s="24">
        <v>5000</v>
      </c>
      <c r="L21" s="24">
        <v>5000</v>
      </c>
      <c r="M21" s="24">
        <v>5000</v>
      </c>
      <c r="N21" s="24">
        <v>5000</v>
      </c>
      <c r="O21" s="24">
        <v>5000</v>
      </c>
      <c r="P21" s="6"/>
    </row>
    <row r="22" spans="1:16" x14ac:dyDescent="0.2">
      <c r="A22" s="35"/>
      <c r="B22" s="21" t="s">
        <v>38</v>
      </c>
      <c r="C22" s="35"/>
      <c r="D22" s="24">
        <v>600</v>
      </c>
      <c r="E22" s="24">
        <v>600</v>
      </c>
      <c r="F22" s="24">
        <v>600</v>
      </c>
      <c r="G22" s="24">
        <v>600</v>
      </c>
      <c r="H22" s="24">
        <v>600</v>
      </c>
      <c r="I22" s="24">
        <v>600</v>
      </c>
      <c r="J22" s="24">
        <v>600</v>
      </c>
      <c r="K22" s="24">
        <v>600</v>
      </c>
      <c r="L22" s="24">
        <v>600</v>
      </c>
      <c r="M22" s="24">
        <v>600</v>
      </c>
      <c r="N22" s="24">
        <v>600</v>
      </c>
      <c r="O22" s="24">
        <v>600</v>
      </c>
      <c r="P22" s="6"/>
    </row>
    <row r="23" spans="1:16" x14ac:dyDescent="0.2">
      <c r="A23" s="35"/>
      <c r="B23" s="21" t="s">
        <v>23</v>
      </c>
      <c r="C23" s="35"/>
      <c r="D23" s="24">
        <v>200</v>
      </c>
      <c r="E23" s="24">
        <v>500</v>
      </c>
      <c r="F23" s="24">
        <v>300</v>
      </c>
      <c r="G23" s="31">
        <v>450</v>
      </c>
      <c r="H23" s="24">
        <v>500</v>
      </c>
      <c r="I23" s="24">
        <v>555</v>
      </c>
      <c r="J23" s="24">
        <v>610</v>
      </c>
      <c r="K23" s="32">
        <v>665</v>
      </c>
      <c r="L23" s="24">
        <v>720</v>
      </c>
      <c r="M23" s="24">
        <v>775</v>
      </c>
      <c r="N23" s="24">
        <v>830</v>
      </c>
      <c r="O23" s="32">
        <v>885</v>
      </c>
      <c r="P23" s="6"/>
    </row>
    <row r="24" spans="1:16" x14ac:dyDescent="0.2">
      <c r="A24" s="35"/>
      <c r="B24" s="21" t="s">
        <v>50</v>
      </c>
      <c r="C24" s="35"/>
      <c r="D24" s="24">
        <v>5400</v>
      </c>
      <c r="E24" s="24">
        <v>5100</v>
      </c>
      <c r="F24" s="24">
        <v>5660</v>
      </c>
      <c r="G24" s="24">
        <v>6220</v>
      </c>
      <c r="H24" s="24">
        <v>6780</v>
      </c>
      <c r="I24" s="24">
        <v>7340</v>
      </c>
      <c r="J24" s="24">
        <v>7613.3333333333303</v>
      </c>
      <c r="K24" s="24">
        <v>8050.4761904761899</v>
      </c>
      <c r="L24" s="24">
        <v>8487.6190476190495</v>
      </c>
      <c r="M24" s="24">
        <v>8924.76190476191</v>
      </c>
      <c r="N24" s="24">
        <v>9361.9047619047597</v>
      </c>
      <c r="O24" s="24">
        <v>9799.0476190476202</v>
      </c>
      <c r="P24" s="6"/>
    </row>
    <row r="25" spans="1:16" x14ac:dyDescent="0.2">
      <c r="A25" s="35"/>
      <c r="B25" s="21" t="s">
        <v>49</v>
      </c>
      <c r="C25" s="35"/>
      <c r="D25" s="24">
        <v>1000</v>
      </c>
      <c r="E25" s="24">
        <v>1500</v>
      </c>
      <c r="F25" s="24">
        <v>1300</v>
      </c>
      <c r="G25" s="24">
        <v>1566.6666666666699</v>
      </c>
      <c r="H25" s="24">
        <v>1716.6666666666699</v>
      </c>
      <c r="I25" s="24">
        <v>1866.6666666666699</v>
      </c>
      <c r="J25" s="24">
        <v>2016.6666666666699</v>
      </c>
      <c r="K25" s="24">
        <v>2166.6666666666702</v>
      </c>
      <c r="L25" s="24">
        <v>2316.6666666666702</v>
      </c>
      <c r="M25" s="24">
        <v>2466.6666666666702</v>
      </c>
      <c r="N25" s="24">
        <v>2616.6666666666702</v>
      </c>
      <c r="O25" s="24">
        <v>2766.6666666666702</v>
      </c>
      <c r="P25" s="6"/>
    </row>
    <row r="26" spans="1:16" x14ac:dyDescent="0.2">
      <c r="A26" s="35"/>
      <c r="B26" s="35"/>
      <c r="C26" s="35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16" x14ac:dyDescent="0.2">
      <c r="A27" s="35"/>
      <c r="B27" s="35"/>
      <c r="C27" s="35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6" x14ac:dyDescent="0.2">
      <c r="A28" s="35"/>
      <c r="B28" s="21"/>
      <c r="C28" s="35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</row>
    <row r="29" spans="1:16" x14ac:dyDescent="0.2">
      <c r="A29" s="35"/>
      <c r="B29" s="21"/>
      <c r="C29" s="35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6" x14ac:dyDescent="0.2">
      <c r="A30" s="35"/>
      <c r="B30" s="21"/>
      <c r="C30" s="35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6" x14ac:dyDescent="0.2">
      <c r="A31" s="35"/>
      <c r="B31" s="21"/>
      <c r="C31" s="35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</row>
    <row r="32" spans="1:16" x14ac:dyDescent="0.2">
      <c r="A32" s="35"/>
      <c r="B32" s="21"/>
      <c r="C32" s="35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1:15" x14ac:dyDescent="0.2">
      <c r="A33" s="35"/>
      <c r="B33" s="35"/>
      <c r="C33" s="35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</row>
    <row r="34" spans="1:15" x14ac:dyDescent="0.2">
      <c r="A34" s="67" t="s">
        <v>57</v>
      </c>
      <c r="B34" s="67"/>
      <c r="C34" s="67"/>
      <c r="D34" s="44">
        <f t="shared" ref="D34:O34" si="2">SUM(D20:D33)</f>
        <v>12200</v>
      </c>
      <c r="E34" s="44">
        <f t="shared" si="2"/>
        <v>12700</v>
      </c>
      <c r="F34" s="44">
        <f t="shared" si="2"/>
        <v>12860</v>
      </c>
      <c r="G34" s="44">
        <f t="shared" si="2"/>
        <v>13836.66666666667</v>
      </c>
      <c r="H34" s="44">
        <f t="shared" si="2"/>
        <v>14596.66666666667</v>
      </c>
      <c r="I34" s="44">
        <f t="shared" si="2"/>
        <v>15361.66666666667</v>
      </c>
      <c r="J34" s="44">
        <f t="shared" si="2"/>
        <v>15840</v>
      </c>
      <c r="K34" s="44">
        <f t="shared" si="2"/>
        <v>16482.142857142862</v>
      </c>
      <c r="L34" s="44">
        <f t="shared" si="2"/>
        <v>17124.285714285721</v>
      </c>
      <c r="M34" s="44">
        <f t="shared" si="2"/>
        <v>17766.42857142858</v>
      </c>
      <c r="N34" s="44">
        <f t="shared" si="2"/>
        <v>18408.571428571431</v>
      </c>
      <c r="O34" s="44">
        <f t="shared" si="2"/>
        <v>19050.71428571429</v>
      </c>
    </row>
    <row r="35" spans="1:15" x14ac:dyDescent="0.2">
      <c r="A35" s="42"/>
      <c r="B35" s="42"/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</row>
    <row r="36" spans="1:15" x14ac:dyDescent="0.2">
      <c r="A36" s="8"/>
      <c r="B36" s="8"/>
      <c r="C36" s="8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x14ac:dyDescent="0.2">
      <c r="A37" s="8"/>
      <c r="B37" s="8"/>
      <c r="C37" s="8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">
      <c r="A38" s="8"/>
      <c r="B38" s="8"/>
      <c r="C38" s="8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x14ac:dyDescent="0.2">
      <c r="A39" s="8"/>
      <c r="B39" s="8"/>
      <c r="C39" s="8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2">
      <c r="A40" s="8"/>
      <c r="B40" s="8"/>
      <c r="C40" s="8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x14ac:dyDescent="0.2">
      <c r="A41" s="8"/>
      <c r="B41" s="8"/>
      <c r="C41" s="8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 x14ac:dyDescent="0.2">
      <c r="A42" s="12"/>
      <c r="B42" s="12"/>
      <c r="C42" s="12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x14ac:dyDescent="0.2">
      <c r="A43" s="9"/>
      <c r="B43" s="8"/>
      <c r="C43" s="8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x14ac:dyDescent="0.2">
      <c r="A44" s="8"/>
      <c r="B44" s="8"/>
      <c r="C44" s="8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x14ac:dyDescent="0.2">
      <c r="A45" s="8"/>
      <c r="B45" s="8"/>
      <c r="C45" s="8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x14ac:dyDescent="0.2">
      <c r="A46" s="8"/>
      <c r="B46" s="8"/>
      <c r="C46" s="8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x14ac:dyDescent="0.2">
      <c r="A47" s="8"/>
      <c r="B47" s="8"/>
      <c r="C47" s="8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x14ac:dyDescent="0.2">
      <c r="A48" s="12"/>
      <c r="B48" s="12"/>
      <c r="C48" s="12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5" x14ac:dyDescent="0.2">
      <c r="A49" s="8"/>
      <c r="B49" s="8"/>
      <c r="C49" s="8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 x14ac:dyDescent="0.2">
      <c r="A50" s="8"/>
      <c r="B50" s="8"/>
      <c r="C50" s="8" t="s">
        <v>58</v>
      </c>
      <c r="D50" s="14">
        <f t="shared" ref="D50:O50" si="3">D18-D34-D42+D48</f>
        <v>2882.6666666666679</v>
      </c>
      <c r="E50" s="14">
        <f t="shared" si="3"/>
        <v>589.66666666666788</v>
      </c>
      <c r="F50" s="14">
        <f t="shared" si="3"/>
        <v>4651.6666666666679</v>
      </c>
      <c r="G50" s="14">
        <f t="shared" si="3"/>
        <v>3632.9999999999982</v>
      </c>
      <c r="H50" s="14">
        <f t="shared" si="3"/>
        <v>9158.9999999999982</v>
      </c>
      <c r="I50" s="14">
        <f t="shared" si="3"/>
        <v>4900.3333333333303</v>
      </c>
      <c r="J50" s="14">
        <f t="shared" si="3"/>
        <v>6826</v>
      </c>
      <c r="K50" s="14">
        <f t="shared" si="3"/>
        <v>2818.1428571428478</v>
      </c>
      <c r="L50" s="14">
        <f t="shared" si="3"/>
        <v>191.99999999998909</v>
      </c>
      <c r="M50" s="14">
        <f t="shared" si="3"/>
        <v>3430.5238095237983</v>
      </c>
      <c r="N50" s="14">
        <f t="shared" si="3"/>
        <v>3195.3809523809468</v>
      </c>
      <c r="O50" s="14">
        <f t="shared" si="3"/>
        <v>11320.238095238088</v>
      </c>
    </row>
    <row r="51" spans="1:15" x14ac:dyDescent="0.2">
      <c r="A51" s="8"/>
      <c r="B51" s="8"/>
      <c r="C51" s="8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 ht="17" thickBot="1" x14ac:dyDescent="0.25">
      <c r="A52" s="8"/>
      <c r="B52" s="8"/>
      <c r="C52" s="15" t="s">
        <v>59</v>
      </c>
      <c r="D52" s="16">
        <f t="shared" ref="D52:O52" si="4">D5+D50</f>
        <v>2882.6666666666679</v>
      </c>
      <c r="E52" s="16">
        <f t="shared" si="4"/>
        <v>3472.3333333333358</v>
      </c>
      <c r="F52" s="16">
        <f t="shared" si="4"/>
        <v>8124.0000000000036</v>
      </c>
      <c r="G52" s="16">
        <f t="shared" si="4"/>
        <v>11757.000000000002</v>
      </c>
      <c r="H52" s="16">
        <f t="shared" si="4"/>
        <v>20916</v>
      </c>
      <c r="I52" s="16">
        <f t="shared" si="4"/>
        <v>25816.333333333328</v>
      </c>
      <c r="J52" s="16">
        <f t="shared" si="4"/>
        <v>32642.333333333328</v>
      </c>
      <c r="K52" s="16">
        <f t="shared" si="4"/>
        <v>35460.476190476176</v>
      </c>
      <c r="L52" s="16">
        <f t="shared" si="4"/>
        <v>35652.476190476169</v>
      </c>
      <c r="M52" s="16">
        <f t="shared" si="4"/>
        <v>39082.999999999971</v>
      </c>
      <c r="N52" s="16">
        <f t="shared" si="4"/>
        <v>42278.380952380918</v>
      </c>
      <c r="O52" s="16">
        <f t="shared" si="4"/>
        <v>53598.61904761901</v>
      </c>
    </row>
    <row r="53" spans="1:15" ht="18" thickTop="1" thickBot="1" x14ac:dyDescent="0.25">
      <c r="A53" s="8"/>
      <c r="B53" s="8"/>
      <c r="C53" s="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 ht="17" thickBot="1" x14ac:dyDescent="0.25">
      <c r="A54" s="8"/>
      <c r="B54" s="15" t="s">
        <v>60</v>
      </c>
      <c r="C54" s="18">
        <v>10000</v>
      </c>
      <c r="D54" s="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 x14ac:dyDescent="0.2">
      <c r="A55" s="8"/>
      <c r="B55" s="8"/>
      <c r="C55" s="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 x14ac:dyDescent="0.2">
      <c r="A56" s="8"/>
      <c r="B56" s="8"/>
      <c r="C56" s="8" t="s">
        <v>61</v>
      </c>
      <c r="D56" s="17"/>
      <c r="E56" s="17"/>
      <c r="F56" s="17"/>
      <c r="G56" s="17"/>
      <c r="H56" s="17">
        <f>H18-H34</f>
        <v>9158.9999999999982</v>
      </c>
      <c r="I56" s="17">
        <f t="shared" ref="I56:O56" si="5">I18-I34</f>
        <v>4900.3333333333303</v>
      </c>
      <c r="J56" s="17">
        <f t="shared" si="5"/>
        <v>6826</v>
      </c>
      <c r="K56" s="17">
        <f t="shared" si="5"/>
        <v>2818.1428571428478</v>
      </c>
      <c r="L56" s="17">
        <f t="shared" si="5"/>
        <v>191.99999999998909</v>
      </c>
      <c r="M56" s="17">
        <f t="shared" si="5"/>
        <v>3430.5238095237983</v>
      </c>
      <c r="N56" s="17">
        <f t="shared" si="5"/>
        <v>3195.3809523809468</v>
      </c>
      <c r="O56" s="17">
        <f t="shared" si="5"/>
        <v>11320.238095238088</v>
      </c>
    </row>
  </sheetData>
  <mergeCells count="12">
    <mergeCell ref="F1:I1"/>
    <mergeCell ref="F2:I2"/>
    <mergeCell ref="A1:E1"/>
    <mergeCell ref="J1:N1"/>
    <mergeCell ref="A2:E3"/>
    <mergeCell ref="J2:N3"/>
    <mergeCell ref="F3:I3"/>
    <mergeCell ref="A5:C5"/>
    <mergeCell ref="A18:C18"/>
    <mergeCell ref="A34:C34"/>
    <mergeCell ref="A42:C42"/>
    <mergeCell ref="A48:C48"/>
  </mergeCells>
  <conditionalFormatting sqref="D52:O52">
    <cfRule type="cellIs" dxfId="1" priority="1" operator="lessThan">
      <formula>$C$53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F4334-C914-D542-B9AA-1EA6ED310276}">
  <dimension ref="A1:P56"/>
  <sheetViews>
    <sheetView workbookViewId="0">
      <selection activeCell="R30" sqref="R30"/>
    </sheetView>
  </sheetViews>
  <sheetFormatPr baseColWidth="10" defaultColWidth="11.1640625" defaultRowHeight="16" x14ac:dyDescent="0.2"/>
  <cols>
    <col min="2" max="2" width="25.33203125" customWidth="1"/>
  </cols>
  <sheetData>
    <row r="1" spans="1:16" ht="41" customHeight="1" x14ac:dyDescent="0.35">
      <c r="A1" s="19"/>
      <c r="B1" s="19"/>
      <c r="C1" s="19"/>
      <c r="D1" s="19"/>
      <c r="E1" s="19"/>
      <c r="F1" s="74" t="s">
        <v>99</v>
      </c>
      <c r="G1" s="69"/>
      <c r="H1" s="69"/>
      <c r="I1" s="73"/>
      <c r="J1" s="47"/>
      <c r="K1" s="19"/>
      <c r="L1" s="19"/>
      <c r="M1" s="19"/>
      <c r="N1" s="19"/>
    </row>
    <row r="2" spans="1:16" ht="52" customHeight="1" x14ac:dyDescent="0.2">
      <c r="A2" s="19"/>
      <c r="B2" s="19"/>
      <c r="C2" s="19"/>
      <c r="D2" s="19"/>
      <c r="E2" s="72"/>
      <c r="F2" s="62" t="s">
        <v>97</v>
      </c>
      <c r="G2" s="63"/>
      <c r="H2" s="63"/>
      <c r="I2" s="64"/>
      <c r="J2" s="72"/>
      <c r="K2" s="19"/>
      <c r="L2" s="19"/>
      <c r="M2" s="19"/>
      <c r="N2" s="19"/>
    </row>
    <row r="3" spans="1:16" ht="44" customHeight="1" x14ac:dyDescent="0.2">
      <c r="A3" s="45"/>
      <c r="B3" s="45"/>
      <c r="C3" s="45"/>
      <c r="D3" s="45"/>
      <c r="E3" s="46"/>
      <c r="F3" s="29" t="s">
        <v>98</v>
      </c>
      <c r="G3" s="30"/>
      <c r="H3" s="30"/>
      <c r="I3" s="30"/>
      <c r="J3" s="48"/>
      <c r="K3" s="45"/>
      <c r="L3" s="45"/>
      <c r="M3" s="45"/>
      <c r="N3" s="45"/>
    </row>
    <row r="4" spans="1:16" x14ac:dyDescent="0.2">
      <c r="A4" s="35"/>
      <c r="B4" s="35"/>
      <c r="C4" s="36" t="s">
        <v>52</v>
      </c>
      <c r="D4" s="56">
        <v>46023</v>
      </c>
      <c r="E4" s="56">
        <v>46054</v>
      </c>
      <c r="F4" s="56">
        <v>46082</v>
      </c>
      <c r="G4" s="56">
        <v>46113</v>
      </c>
      <c r="H4" s="56">
        <v>46143</v>
      </c>
      <c r="I4" s="56">
        <v>46174</v>
      </c>
      <c r="J4" s="56">
        <v>46204</v>
      </c>
      <c r="K4" s="56">
        <v>46235</v>
      </c>
      <c r="L4" s="56">
        <v>46266</v>
      </c>
      <c r="M4" s="56">
        <v>46296</v>
      </c>
      <c r="N4" s="56">
        <v>46327</v>
      </c>
      <c r="O4" s="56">
        <v>46357</v>
      </c>
    </row>
    <row r="5" spans="1:16" x14ac:dyDescent="0.2">
      <c r="A5" s="37" t="s">
        <v>53</v>
      </c>
      <c r="B5" s="37"/>
      <c r="C5" s="37"/>
      <c r="D5" s="38"/>
      <c r="E5" s="39">
        <f>D52</f>
        <v>2490.6666666666679</v>
      </c>
      <c r="F5" s="39">
        <f>E52</f>
        <v>2040.3333333333358</v>
      </c>
      <c r="G5" s="39">
        <f t="shared" ref="E5:O5" si="0">F52</f>
        <v>5052.0000000000036</v>
      </c>
      <c r="H5" s="39">
        <f t="shared" si="0"/>
        <v>7200.0000000000018</v>
      </c>
      <c r="I5" s="39">
        <f t="shared" si="0"/>
        <v>14679.999999999998</v>
      </c>
      <c r="J5" s="39">
        <f t="shared" si="0"/>
        <v>17771.433333333327</v>
      </c>
      <c r="K5" s="39">
        <f t="shared" si="0"/>
        <v>22371.966666666656</v>
      </c>
      <c r="L5" s="39">
        <f t="shared" si="0"/>
        <v>22997.585714285695</v>
      </c>
      <c r="M5" s="39">
        <f t="shared" si="0"/>
        <v>21415.204761904733</v>
      </c>
      <c r="N5" s="39">
        <f>M52</f>
        <v>22459.49047619044</v>
      </c>
      <c r="O5" s="39">
        <f t="shared" si="0"/>
        <v>23624.776190476146</v>
      </c>
    </row>
    <row r="6" spans="1:16" x14ac:dyDescent="0.2">
      <c r="A6" s="35"/>
      <c r="B6" s="35"/>
      <c r="C6" s="35"/>
      <c r="D6" s="35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6" x14ac:dyDescent="0.2">
      <c r="A7" s="35"/>
      <c r="B7" s="35"/>
      <c r="C7" s="35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16" x14ac:dyDescent="0.2">
      <c r="A8" s="42" t="s">
        <v>54</v>
      </c>
      <c r="B8" s="42"/>
      <c r="C8" s="35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6" x14ac:dyDescent="0.2">
      <c r="A9" s="35"/>
      <c r="B9" s="21" t="s">
        <v>42</v>
      </c>
      <c r="C9" s="24"/>
      <c r="D9" s="24">
        <v>5000</v>
      </c>
      <c r="E9" s="24">
        <v>6000</v>
      </c>
      <c r="F9" s="24">
        <v>5000</v>
      </c>
      <c r="G9" s="24">
        <v>7000</v>
      </c>
      <c r="H9" s="24">
        <v>9000</v>
      </c>
      <c r="I9" s="24">
        <v>11000</v>
      </c>
      <c r="J9" s="24">
        <v>12000</v>
      </c>
      <c r="K9" s="24">
        <v>8000</v>
      </c>
      <c r="L9" s="24">
        <v>4000</v>
      </c>
      <c r="M9" s="24">
        <v>9000</v>
      </c>
      <c r="N9" s="24">
        <v>8000</v>
      </c>
      <c r="O9" s="24">
        <v>11000</v>
      </c>
      <c r="P9" s="6"/>
    </row>
    <row r="10" spans="1:16" x14ac:dyDescent="0.2">
      <c r="A10" s="35"/>
      <c r="B10" s="21" t="s">
        <v>43</v>
      </c>
      <c r="C10" s="24"/>
      <c r="D10" s="24">
        <v>7000</v>
      </c>
      <c r="E10" s="24">
        <v>5000</v>
      </c>
      <c r="F10" s="24">
        <v>7000</v>
      </c>
      <c r="G10" s="24">
        <v>6000</v>
      </c>
      <c r="H10" s="24">
        <v>8000</v>
      </c>
      <c r="I10" s="24">
        <v>4000</v>
      </c>
      <c r="J10" s="24">
        <v>6000</v>
      </c>
      <c r="K10" s="24">
        <v>5000</v>
      </c>
      <c r="L10" s="24">
        <v>7000</v>
      </c>
      <c r="M10" s="24">
        <v>5000</v>
      </c>
      <c r="N10" s="24">
        <v>7000</v>
      </c>
      <c r="O10" s="24">
        <v>8000</v>
      </c>
      <c r="P10" s="6"/>
    </row>
    <row r="11" spans="1:16" x14ac:dyDescent="0.2">
      <c r="A11" s="35"/>
      <c r="B11" s="21" t="s">
        <v>44</v>
      </c>
      <c r="C11" s="24"/>
      <c r="D11" s="24">
        <v>500</v>
      </c>
      <c r="E11" s="24">
        <v>600</v>
      </c>
      <c r="F11" s="24">
        <v>755</v>
      </c>
      <c r="G11" s="24">
        <v>876</v>
      </c>
      <c r="H11" s="24">
        <v>457</v>
      </c>
      <c r="I11" s="24">
        <v>998</v>
      </c>
      <c r="J11" s="24">
        <v>509</v>
      </c>
      <c r="K11" s="24">
        <v>988</v>
      </c>
      <c r="L11" s="24">
        <v>988</v>
      </c>
      <c r="M11" s="24">
        <v>1200</v>
      </c>
      <c r="N11" s="24">
        <v>650</v>
      </c>
      <c r="O11" s="24">
        <v>4500</v>
      </c>
      <c r="P11" s="6"/>
    </row>
    <row r="12" spans="1:16" x14ac:dyDescent="0.2">
      <c r="A12" s="35"/>
      <c r="B12" s="21" t="s">
        <v>45</v>
      </c>
      <c r="C12" s="24"/>
      <c r="D12" s="24">
        <v>876</v>
      </c>
      <c r="E12" s="24">
        <v>457</v>
      </c>
      <c r="F12" s="24">
        <v>998</v>
      </c>
      <c r="G12" s="24">
        <v>509</v>
      </c>
      <c r="H12" s="24">
        <v>988</v>
      </c>
      <c r="I12" s="24">
        <v>988</v>
      </c>
      <c r="J12" s="24">
        <v>1200</v>
      </c>
      <c r="K12" s="24">
        <v>600</v>
      </c>
      <c r="L12" s="24">
        <v>755</v>
      </c>
      <c r="M12" s="24">
        <v>876</v>
      </c>
      <c r="N12" s="24">
        <v>457</v>
      </c>
      <c r="O12" s="24">
        <v>998</v>
      </c>
      <c r="P12" s="6"/>
    </row>
    <row r="13" spans="1:16" x14ac:dyDescent="0.2">
      <c r="A13" s="35"/>
      <c r="B13" s="21" t="s">
        <v>46</v>
      </c>
      <c r="C13" s="24"/>
      <c r="D13" s="24">
        <v>1000</v>
      </c>
      <c r="E13" s="24">
        <v>500</v>
      </c>
      <c r="F13" s="24">
        <v>3000</v>
      </c>
      <c r="G13" s="24">
        <v>2300</v>
      </c>
      <c r="H13" s="24">
        <v>4500</v>
      </c>
      <c r="I13" s="24">
        <v>2400</v>
      </c>
      <c r="J13" s="24">
        <v>2500</v>
      </c>
      <c r="K13" s="24">
        <v>3714.2857142857101</v>
      </c>
      <c r="L13" s="24">
        <v>4064.2857142857101</v>
      </c>
      <c r="M13" s="24">
        <v>4414.2857142857101</v>
      </c>
      <c r="N13" s="24">
        <v>4764.2857142857101</v>
      </c>
      <c r="O13" s="24">
        <v>5114.2857142857101</v>
      </c>
      <c r="P13" s="6"/>
    </row>
    <row r="14" spans="1:16" x14ac:dyDescent="0.2">
      <c r="A14" s="35"/>
      <c r="B14" s="21" t="s">
        <v>47</v>
      </c>
      <c r="C14" s="24"/>
      <c r="D14" s="24">
        <v>706.66666666666697</v>
      </c>
      <c r="E14" s="24">
        <v>732.66666666666697</v>
      </c>
      <c r="F14" s="24">
        <v>758.66666666666697</v>
      </c>
      <c r="G14" s="24">
        <v>784.66666666666697</v>
      </c>
      <c r="H14" s="24">
        <v>810.66666666666697</v>
      </c>
      <c r="I14" s="24">
        <v>876</v>
      </c>
      <c r="J14" s="24">
        <v>457</v>
      </c>
      <c r="K14" s="24">
        <v>998</v>
      </c>
      <c r="L14" s="24">
        <v>509</v>
      </c>
      <c r="M14" s="24">
        <v>706.66666666666697</v>
      </c>
      <c r="N14" s="24">
        <v>732.66666666666697</v>
      </c>
      <c r="O14" s="24">
        <v>758.66666666666697</v>
      </c>
      <c r="P14" s="6"/>
    </row>
    <row r="15" spans="1:16" x14ac:dyDescent="0.2">
      <c r="A15" s="35"/>
      <c r="B15" s="21" t="s">
        <v>48</v>
      </c>
      <c r="C15" s="24"/>
      <c r="D15" s="24">
        <v>988</v>
      </c>
      <c r="E15" s="24">
        <v>1200</v>
      </c>
      <c r="F15" s="24">
        <v>600</v>
      </c>
      <c r="G15" s="24">
        <v>755</v>
      </c>
      <c r="H15" s="24">
        <v>561</v>
      </c>
      <c r="I15" s="24">
        <v>431.1</v>
      </c>
      <c r="J15" s="24">
        <v>301.2</v>
      </c>
      <c r="K15" s="24">
        <v>457</v>
      </c>
      <c r="L15" s="24">
        <v>998</v>
      </c>
      <c r="M15" s="24">
        <v>509</v>
      </c>
      <c r="N15" s="24">
        <v>988</v>
      </c>
      <c r="O15" s="24">
        <v>987</v>
      </c>
      <c r="P15" s="6"/>
    </row>
    <row r="16" spans="1:16" x14ac:dyDescent="0.2">
      <c r="A16" s="35"/>
      <c r="B16" s="35"/>
      <c r="C16" s="35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5" x14ac:dyDescent="0.2">
      <c r="A17" s="35"/>
      <c r="B17" s="35"/>
      <c r="C17" s="35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x14ac:dyDescent="0.2">
      <c r="A18" s="67" t="s">
        <v>55</v>
      </c>
      <c r="B18" s="67"/>
      <c r="C18" s="67"/>
      <c r="D18" s="44">
        <f>SUM(D9:D17)</f>
        <v>16070.666666666668</v>
      </c>
      <c r="E18" s="44">
        <f t="shared" ref="E18:O18" si="1">SUM(E9:E17)</f>
        <v>14489.666666666668</v>
      </c>
      <c r="F18" s="44">
        <f t="shared" si="1"/>
        <v>18111.666666666668</v>
      </c>
      <c r="G18" s="44">
        <f t="shared" si="1"/>
        <v>18224.666666666668</v>
      </c>
      <c r="H18" s="44">
        <f t="shared" si="1"/>
        <v>24316.666666666668</v>
      </c>
      <c r="I18" s="44">
        <f t="shared" si="1"/>
        <v>20693.099999999999</v>
      </c>
      <c r="J18" s="44">
        <f t="shared" si="1"/>
        <v>22967.200000000001</v>
      </c>
      <c r="K18" s="44">
        <f t="shared" si="1"/>
        <v>19757.28571428571</v>
      </c>
      <c r="L18" s="44">
        <f t="shared" si="1"/>
        <v>18314.28571428571</v>
      </c>
      <c r="M18" s="44">
        <f t="shared" si="1"/>
        <v>21705.952380952378</v>
      </c>
      <c r="N18" s="44">
        <f t="shared" si="1"/>
        <v>22591.952380952378</v>
      </c>
      <c r="O18" s="44">
        <f t="shared" si="1"/>
        <v>31357.952380952378</v>
      </c>
    </row>
    <row r="19" spans="1:15" x14ac:dyDescent="0.2">
      <c r="A19" s="42" t="s">
        <v>56</v>
      </c>
      <c r="B19" s="35"/>
      <c r="C19" s="35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pans="1:15" x14ac:dyDescent="0.2">
      <c r="A20" s="35"/>
      <c r="B20" s="35"/>
      <c r="C20" s="35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5" x14ac:dyDescent="0.2">
      <c r="A21" s="35"/>
      <c r="B21" s="21" t="s">
        <v>22</v>
      </c>
      <c r="C21" s="35"/>
      <c r="D21" s="24">
        <v>5000</v>
      </c>
      <c r="E21" s="24">
        <v>5000</v>
      </c>
      <c r="F21" s="24">
        <v>5000</v>
      </c>
      <c r="G21" s="24">
        <v>5000</v>
      </c>
      <c r="H21" s="24">
        <v>5000</v>
      </c>
      <c r="I21" s="24">
        <v>5000</v>
      </c>
      <c r="J21" s="24">
        <v>5000</v>
      </c>
      <c r="K21" s="24">
        <v>5000</v>
      </c>
      <c r="L21" s="24">
        <v>5000</v>
      </c>
      <c r="M21" s="24">
        <v>5000</v>
      </c>
      <c r="N21" s="24">
        <v>5000</v>
      </c>
      <c r="O21" s="24">
        <v>5000</v>
      </c>
    </row>
    <row r="22" spans="1:15" x14ac:dyDescent="0.2">
      <c r="A22" s="35"/>
      <c r="B22" s="21" t="s">
        <v>38</v>
      </c>
      <c r="C22" s="35"/>
      <c r="D22" s="24">
        <v>600</v>
      </c>
      <c r="E22" s="24">
        <v>600</v>
      </c>
      <c r="F22" s="24">
        <v>600</v>
      </c>
      <c r="G22" s="24">
        <v>600</v>
      </c>
      <c r="H22" s="24">
        <v>600</v>
      </c>
      <c r="I22" s="24">
        <v>600</v>
      </c>
      <c r="J22" s="24">
        <v>600</v>
      </c>
      <c r="K22" s="24">
        <v>600</v>
      </c>
      <c r="L22" s="24">
        <v>600</v>
      </c>
      <c r="M22" s="24">
        <v>600</v>
      </c>
      <c r="N22" s="24">
        <v>600</v>
      </c>
      <c r="O22" s="24">
        <v>600</v>
      </c>
    </row>
    <row r="23" spans="1:15" x14ac:dyDescent="0.2">
      <c r="A23" s="35"/>
      <c r="B23" s="21" t="s">
        <v>23</v>
      </c>
      <c r="C23" s="35"/>
      <c r="D23" s="24">
        <v>200</v>
      </c>
      <c r="E23" s="24">
        <v>500</v>
      </c>
      <c r="F23" s="24">
        <v>300</v>
      </c>
      <c r="G23" s="31">
        <v>450</v>
      </c>
      <c r="H23" s="24">
        <v>500</v>
      </c>
      <c r="I23" s="24">
        <v>555</v>
      </c>
      <c r="J23" s="24">
        <v>610</v>
      </c>
      <c r="K23" s="32">
        <v>665</v>
      </c>
      <c r="L23" s="24">
        <v>720</v>
      </c>
      <c r="M23" s="24">
        <v>775</v>
      </c>
      <c r="N23" s="24">
        <v>830</v>
      </c>
      <c r="O23" s="32">
        <v>885</v>
      </c>
    </row>
    <row r="24" spans="1:15" x14ac:dyDescent="0.2">
      <c r="A24" s="35"/>
      <c r="B24" s="21" t="s">
        <v>50</v>
      </c>
      <c r="C24" s="35"/>
      <c r="D24" s="24">
        <v>6780</v>
      </c>
      <c r="E24" s="24">
        <v>7340</v>
      </c>
      <c r="F24" s="24">
        <v>7900</v>
      </c>
      <c r="G24" s="24">
        <v>8460</v>
      </c>
      <c r="H24" s="24">
        <v>9020</v>
      </c>
      <c r="I24" s="24">
        <v>9580</v>
      </c>
      <c r="J24" s="24">
        <v>10140</v>
      </c>
      <c r="K24" s="24">
        <v>10700</v>
      </c>
      <c r="L24" s="24">
        <v>11260</v>
      </c>
      <c r="M24" s="24">
        <v>11820</v>
      </c>
      <c r="N24" s="24">
        <v>12380</v>
      </c>
      <c r="O24" s="24">
        <v>12940</v>
      </c>
    </row>
    <row r="25" spans="1:15" x14ac:dyDescent="0.2">
      <c r="A25" s="35"/>
      <c r="B25" s="21" t="s">
        <v>49</v>
      </c>
      <c r="C25" s="35"/>
      <c r="D25" s="24">
        <v>1000</v>
      </c>
      <c r="E25" s="24">
        <v>1500</v>
      </c>
      <c r="F25" s="24">
        <v>1300</v>
      </c>
      <c r="G25" s="24">
        <v>1566.6666666666699</v>
      </c>
      <c r="H25" s="24">
        <v>1716.6666666666699</v>
      </c>
      <c r="I25" s="24">
        <v>1866.6666666666699</v>
      </c>
      <c r="J25" s="24">
        <v>2016.6666666666699</v>
      </c>
      <c r="K25" s="24">
        <v>2166.6666666666702</v>
      </c>
      <c r="L25" s="24">
        <v>2316.6666666666702</v>
      </c>
      <c r="M25" s="24">
        <v>2466.6666666666702</v>
      </c>
      <c r="N25" s="24">
        <v>2616.6666666666702</v>
      </c>
      <c r="O25" s="24">
        <v>2766.6666666666702</v>
      </c>
    </row>
    <row r="26" spans="1:15" x14ac:dyDescent="0.2">
      <c r="A26" s="35"/>
      <c r="B26" s="35"/>
      <c r="C26" s="35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15" x14ac:dyDescent="0.2">
      <c r="A27" s="35"/>
      <c r="B27" s="35"/>
      <c r="C27" s="35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5" x14ac:dyDescent="0.2">
      <c r="A28" s="35"/>
      <c r="B28" s="21"/>
      <c r="C28" s="35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</row>
    <row r="29" spans="1:15" x14ac:dyDescent="0.2">
      <c r="A29" s="35"/>
      <c r="B29" s="21"/>
      <c r="C29" s="35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5" x14ac:dyDescent="0.2">
      <c r="A30" s="35"/>
      <c r="B30" s="21"/>
      <c r="C30" s="35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5" x14ac:dyDescent="0.2">
      <c r="A31" s="35"/>
      <c r="B31" s="21"/>
      <c r="C31" s="35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</row>
    <row r="32" spans="1:15" x14ac:dyDescent="0.2">
      <c r="A32" s="35"/>
      <c r="B32" s="21"/>
      <c r="C32" s="35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1:15" x14ac:dyDescent="0.2">
      <c r="A33" s="35"/>
      <c r="B33" s="35"/>
      <c r="C33" s="35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</row>
    <row r="34" spans="1:15" x14ac:dyDescent="0.2">
      <c r="A34" s="67" t="s">
        <v>57</v>
      </c>
      <c r="B34" s="67"/>
      <c r="C34" s="67"/>
      <c r="D34" s="44">
        <f t="shared" ref="D34:O34" si="2">SUM(D20:D33)</f>
        <v>13580</v>
      </c>
      <c r="E34" s="44">
        <f t="shared" si="2"/>
        <v>14940</v>
      </c>
      <c r="F34" s="44">
        <f t="shared" si="2"/>
        <v>15100</v>
      </c>
      <c r="G34" s="44">
        <f t="shared" si="2"/>
        <v>16076.66666666667</v>
      </c>
      <c r="H34" s="44">
        <f t="shared" si="2"/>
        <v>16836.666666666672</v>
      </c>
      <c r="I34" s="44">
        <f t="shared" si="2"/>
        <v>17601.666666666672</v>
      </c>
      <c r="J34" s="44">
        <f t="shared" si="2"/>
        <v>18366.666666666672</v>
      </c>
      <c r="K34" s="44">
        <f t="shared" si="2"/>
        <v>19131.666666666672</v>
      </c>
      <c r="L34" s="44">
        <f t="shared" si="2"/>
        <v>19896.666666666672</v>
      </c>
      <c r="M34" s="44">
        <f t="shared" si="2"/>
        <v>20661.666666666672</v>
      </c>
      <c r="N34" s="44">
        <f t="shared" si="2"/>
        <v>21426.666666666672</v>
      </c>
      <c r="O34" s="44">
        <f t="shared" si="2"/>
        <v>22191.666666666672</v>
      </c>
    </row>
    <row r="35" spans="1:15" x14ac:dyDescent="0.2">
      <c r="A35" s="42"/>
      <c r="B35" s="42"/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</row>
    <row r="36" spans="1:15" x14ac:dyDescent="0.2">
      <c r="A36" s="8"/>
      <c r="B36" s="8"/>
      <c r="C36" s="8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x14ac:dyDescent="0.2">
      <c r="A37" s="8"/>
      <c r="B37" s="8"/>
      <c r="C37" s="8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">
      <c r="A38" s="8"/>
      <c r="B38" s="8"/>
      <c r="C38" s="8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x14ac:dyDescent="0.2">
      <c r="A39" s="8"/>
      <c r="B39" s="8"/>
      <c r="C39" s="8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2">
      <c r="A40" s="8"/>
      <c r="B40" s="8"/>
      <c r="C40" s="8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x14ac:dyDescent="0.2">
      <c r="A41" s="8"/>
      <c r="B41" s="8"/>
      <c r="C41" s="8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 x14ac:dyDescent="0.2">
      <c r="A42" s="12"/>
      <c r="B42" s="12"/>
      <c r="C42" s="12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x14ac:dyDescent="0.2">
      <c r="A43" s="9"/>
      <c r="B43" s="8"/>
      <c r="C43" s="8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x14ac:dyDescent="0.2">
      <c r="A44" s="8"/>
      <c r="B44" s="8"/>
      <c r="C44" s="8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x14ac:dyDescent="0.2">
      <c r="A45" s="8"/>
      <c r="B45" s="8"/>
      <c r="C45" s="8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x14ac:dyDescent="0.2">
      <c r="A46" s="8"/>
      <c r="B46" s="8"/>
      <c r="C46" s="8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x14ac:dyDescent="0.2">
      <c r="A47" s="8"/>
      <c r="B47" s="8"/>
      <c r="C47" s="8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x14ac:dyDescent="0.2">
      <c r="A48" s="12"/>
      <c r="B48" s="12"/>
      <c r="C48" s="12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5" x14ac:dyDescent="0.2">
      <c r="A49" s="8"/>
      <c r="B49" s="8"/>
      <c r="C49" s="8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 x14ac:dyDescent="0.2">
      <c r="A50" s="8"/>
      <c r="B50" s="8"/>
      <c r="C50" s="8" t="s">
        <v>58</v>
      </c>
      <c r="D50" s="14">
        <f t="shared" ref="D50:O50" si="3">D18-D34-D42+D48</f>
        <v>2490.6666666666679</v>
      </c>
      <c r="E50" s="14">
        <f t="shared" si="3"/>
        <v>-450.33333333333212</v>
      </c>
      <c r="F50" s="14">
        <f t="shared" si="3"/>
        <v>3011.6666666666679</v>
      </c>
      <c r="G50" s="14">
        <f t="shared" si="3"/>
        <v>2147.9999999999982</v>
      </c>
      <c r="H50" s="14">
        <f t="shared" si="3"/>
        <v>7479.9999999999964</v>
      </c>
      <c r="I50" s="14">
        <f t="shared" si="3"/>
        <v>3091.433333333327</v>
      </c>
      <c r="J50" s="14">
        <f t="shared" si="3"/>
        <v>4600.5333333333292</v>
      </c>
      <c r="K50" s="14">
        <f t="shared" si="3"/>
        <v>625.61904761903861</v>
      </c>
      <c r="L50" s="14">
        <f t="shared" si="3"/>
        <v>-1582.3809523809614</v>
      </c>
      <c r="M50" s="14">
        <f t="shared" si="3"/>
        <v>1044.2857142857065</v>
      </c>
      <c r="N50" s="14">
        <f t="shared" si="3"/>
        <v>1165.2857142857065</v>
      </c>
      <c r="O50" s="14">
        <f t="shared" si="3"/>
        <v>9166.2857142857065</v>
      </c>
    </row>
    <row r="51" spans="1:15" x14ac:dyDescent="0.2">
      <c r="A51" s="8"/>
      <c r="B51" s="8"/>
      <c r="C51" s="8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 ht="17" thickBot="1" x14ac:dyDescent="0.25">
      <c r="A52" s="8"/>
      <c r="B52" s="8"/>
      <c r="C52" s="15" t="s">
        <v>59</v>
      </c>
      <c r="D52" s="16">
        <f t="shared" ref="D52:O52" si="4">D5+D50</f>
        <v>2490.6666666666679</v>
      </c>
      <c r="E52" s="16">
        <f t="shared" si="4"/>
        <v>2040.3333333333358</v>
      </c>
      <c r="F52" s="16">
        <f t="shared" si="4"/>
        <v>5052.0000000000036</v>
      </c>
      <c r="G52" s="16">
        <f t="shared" si="4"/>
        <v>7200.0000000000018</v>
      </c>
      <c r="H52" s="16">
        <f t="shared" si="4"/>
        <v>14679.999999999998</v>
      </c>
      <c r="I52" s="16">
        <f t="shared" si="4"/>
        <v>17771.433333333327</v>
      </c>
      <c r="J52" s="16">
        <f t="shared" si="4"/>
        <v>22371.966666666656</v>
      </c>
      <c r="K52" s="16">
        <f t="shared" si="4"/>
        <v>22997.585714285695</v>
      </c>
      <c r="L52" s="16">
        <f t="shared" si="4"/>
        <v>21415.204761904733</v>
      </c>
      <c r="M52" s="16">
        <f t="shared" si="4"/>
        <v>22459.49047619044</v>
      </c>
      <c r="N52" s="16">
        <f t="shared" si="4"/>
        <v>23624.776190476146</v>
      </c>
      <c r="O52" s="16">
        <f t="shared" si="4"/>
        <v>32791.061904761853</v>
      </c>
    </row>
    <row r="53" spans="1:15" ht="18" thickTop="1" thickBot="1" x14ac:dyDescent="0.25">
      <c r="A53" s="8"/>
      <c r="B53" s="8"/>
      <c r="C53" s="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 ht="17" thickBot="1" x14ac:dyDescent="0.25">
      <c r="A54" s="8"/>
      <c r="B54" s="15" t="s">
        <v>60</v>
      </c>
      <c r="C54" s="18">
        <v>10000</v>
      </c>
      <c r="D54" s="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 x14ac:dyDescent="0.2">
      <c r="A55" s="8"/>
      <c r="B55" s="8"/>
      <c r="C55" s="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 x14ac:dyDescent="0.2">
      <c r="A56" s="8"/>
      <c r="B56" s="8"/>
      <c r="C56" s="8" t="s">
        <v>61</v>
      </c>
      <c r="D56" s="17"/>
      <c r="E56" s="17"/>
      <c r="F56" s="17"/>
      <c r="G56" s="17"/>
      <c r="H56" s="17">
        <f>H18-H34</f>
        <v>7479.9999999999964</v>
      </c>
      <c r="I56" s="17">
        <f t="shared" ref="I56:O56" si="5">I18-I34</f>
        <v>3091.433333333327</v>
      </c>
      <c r="J56" s="17">
        <f t="shared" si="5"/>
        <v>4600.5333333333292</v>
      </c>
      <c r="K56" s="17">
        <f t="shared" si="5"/>
        <v>625.61904761903861</v>
      </c>
      <c r="L56" s="17">
        <f t="shared" si="5"/>
        <v>-1582.3809523809614</v>
      </c>
      <c r="M56" s="17">
        <f t="shared" si="5"/>
        <v>1044.2857142857065</v>
      </c>
      <c r="N56" s="17">
        <f t="shared" si="5"/>
        <v>1165.2857142857065</v>
      </c>
      <c r="O56" s="17">
        <f t="shared" si="5"/>
        <v>9166.2857142857065</v>
      </c>
    </row>
  </sheetData>
  <mergeCells count="12">
    <mergeCell ref="F1:I1"/>
    <mergeCell ref="F2:I2"/>
    <mergeCell ref="A1:E1"/>
    <mergeCell ref="J1:N1"/>
    <mergeCell ref="A2:E3"/>
    <mergeCell ref="J2:N3"/>
    <mergeCell ref="F3:I3"/>
    <mergeCell ref="A5:C5"/>
    <mergeCell ref="A18:C18"/>
    <mergeCell ref="A34:C34"/>
    <mergeCell ref="A42:C42"/>
    <mergeCell ref="A48:C48"/>
  </mergeCells>
  <conditionalFormatting sqref="D52:O52">
    <cfRule type="cellIs" dxfId="0" priority="1" operator="lessThan">
      <formula>$C$53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479F1-354D-4447-811C-763764FC9EB1}">
  <dimension ref="A1:D52"/>
  <sheetViews>
    <sheetView tabSelected="1" workbookViewId="0">
      <selection activeCell="G15" sqref="G15"/>
    </sheetView>
  </sheetViews>
  <sheetFormatPr baseColWidth="10" defaultColWidth="11.1640625" defaultRowHeight="16" x14ac:dyDescent="0.2"/>
  <cols>
    <col min="1" max="1" width="30.5" customWidth="1"/>
  </cols>
  <sheetData>
    <row r="1" spans="1:4" ht="52" customHeight="1" x14ac:dyDescent="0.2">
      <c r="A1" s="49" t="s">
        <v>97</v>
      </c>
      <c r="B1" s="50"/>
      <c r="C1" s="54"/>
      <c r="D1" s="54"/>
    </row>
    <row r="2" spans="1:4" ht="44" customHeight="1" x14ac:dyDescent="0.2">
      <c r="A2" s="65" t="s">
        <v>98</v>
      </c>
      <c r="B2" s="66"/>
      <c r="C2" s="55"/>
      <c r="D2" s="55"/>
    </row>
    <row r="3" spans="1:4" x14ac:dyDescent="0.2">
      <c r="A3" s="27" t="s">
        <v>93</v>
      </c>
      <c r="B3" s="21"/>
    </row>
    <row r="4" spans="1:4" x14ac:dyDescent="0.2">
      <c r="A4" s="21"/>
      <c r="B4" s="21"/>
    </row>
    <row r="5" spans="1:4" x14ac:dyDescent="0.2">
      <c r="A5" s="21" t="s">
        <v>80</v>
      </c>
      <c r="B5" s="21"/>
    </row>
    <row r="6" spans="1:4" x14ac:dyDescent="0.2">
      <c r="A6" s="21" t="s">
        <v>67</v>
      </c>
      <c r="B6" s="24">
        <v>5000</v>
      </c>
    </row>
    <row r="7" spans="1:4" x14ac:dyDescent="0.2">
      <c r="A7" s="21" t="s">
        <v>68</v>
      </c>
      <c r="B7" s="24">
        <v>35500</v>
      </c>
    </row>
    <row r="8" spans="1:4" x14ac:dyDescent="0.2">
      <c r="A8" s="21" t="s">
        <v>69</v>
      </c>
      <c r="B8" s="24">
        <v>30000</v>
      </c>
    </row>
    <row r="9" spans="1:4" x14ac:dyDescent="0.2">
      <c r="A9" s="21" t="s">
        <v>70</v>
      </c>
      <c r="B9" s="24">
        <v>25000</v>
      </c>
    </row>
    <row r="10" spans="1:4" x14ac:dyDescent="0.2">
      <c r="A10" s="21" t="s">
        <v>71</v>
      </c>
      <c r="B10" s="24">
        <v>1500</v>
      </c>
    </row>
    <row r="11" spans="1:4" x14ac:dyDescent="0.2">
      <c r="A11" s="21" t="s">
        <v>72</v>
      </c>
      <c r="B11" s="24">
        <f>SUM(B6:B10)</f>
        <v>97000</v>
      </c>
    </row>
    <row r="12" spans="1:4" x14ac:dyDescent="0.2">
      <c r="A12" s="21"/>
      <c r="B12" s="21"/>
    </row>
    <row r="13" spans="1:4" x14ac:dyDescent="0.2">
      <c r="A13" s="21"/>
      <c r="B13" s="21"/>
    </row>
    <row r="14" spans="1:4" x14ac:dyDescent="0.2">
      <c r="A14" s="21" t="s">
        <v>63</v>
      </c>
      <c r="B14" s="21"/>
    </row>
    <row r="15" spans="1:4" x14ac:dyDescent="0.2">
      <c r="A15" s="21" t="s">
        <v>66</v>
      </c>
      <c r="B15" s="32">
        <v>10000</v>
      </c>
    </row>
    <row r="16" spans="1:4" x14ac:dyDescent="0.2">
      <c r="A16" s="21" t="s">
        <v>62</v>
      </c>
      <c r="B16" s="32" t="s">
        <v>81</v>
      </c>
    </row>
    <row r="17" spans="1:2" x14ac:dyDescent="0.2">
      <c r="A17" s="21" t="s">
        <v>64</v>
      </c>
      <c r="B17" s="32" t="s">
        <v>65</v>
      </c>
    </row>
    <row r="18" spans="1:2" x14ac:dyDescent="0.2">
      <c r="A18" s="21" t="s">
        <v>73</v>
      </c>
      <c r="B18" s="24">
        <f>SUM(B15:B17)</f>
        <v>10000</v>
      </c>
    </row>
    <row r="19" spans="1:2" x14ac:dyDescent="0.2">
      <c r="A19" s="27" t="s">
        <v>82</v>
      </c>
      <c r="B19" s="68">
        <f>B11+B18</f>
        <v>107000</v>
      </c>
    </row>
    <row r="20" spans="1:2" x14ac:dyDescent="0.2">
      <c r="A20" s="21"/>
      <c r="B20" s="21"/>
    </row>
    <row r="21" spans="1:2" x14ac:dyDescent="0.2">
      <c r="A21" s="21"/>
      <c r="B21" s="21"/>
    </row>
    <row r="22" spans="1:2" x14ac:dyDescent="0.2">
      <c r="A22" s="21" t="s">
        <v>79</v>
      </c>
      <c r="B22" s="21"/>
    </row>
    <row r="23" spans="1:2" x14ac:dyDescent="0.2">
      <c r="A23" s="21" t="s">
        <v>74</v>
      </c>
      <c r="B23" s="21"/>
    </row>
    <row r="24" spans="1:2" x14ac:dyDescent="0.2">
      <c r="A24" s="21" t="s">
        <v>75</v>
      </c>
      <c r="B24" s="24">
        <v>2500</v>
      </c>
    </row>
    <row r="25" spans="1:2" x14ac:dyDescent="0.2">
      <c r="A25" s="21" t="s">
        <v>76</v>
      </c>
      <c r="B25" s="24">
        <v>3000</v>
      </c>
    </row>
    <row r="26" spans="1:2" x14ac:dyDescent="0.2">
      <c r="A26" s="21" t="s">
        <v>77</v>
      </c>
      <c r="B26" s="24">
        <v>2000</v>
      </c>
    </row>
    <row r="27" spans="1:2" x14ac:dyDescent="0.2">
      <c r="A27" s="21" t="s">
        <v>78</v>
      </c>
      <c r="B27" s="24">
        <v>4312</v>
      </c>
    </row>
    <row r="28" spans="1:2" x14ac:dyDescent="0.2">
      <c r="A28" s="21" t="s">
        <v>84</v>
      </c>
      <c r="B28" s="24">
        <f>SUM(B24:B27)</f>
        <v>11812</v>
      </c>
    </row>
    <row r="29" spans="1:2" x14ac:dyDescent="0.2">
      <c r="A29" s="21"/>
      <c r="B29" s="21"/>
    </row>
    <row r="30" spans="1:2" x14ac:dyDescent="0.2">
      <c r="A30" s="21" t="s">
        <v>86</v>
      </c>
      <c r="B30" s="21"/>
    </row>
    <row r="31" spans="1:2" x14ac:dyDescent="0.2">
      <c r="A31" s="21" t="s">
        <v>85</v>
      </c>
      <c r="B31" s="32">
        <v>5000</v>
      </c>
    </row>
    <row r="32" spans="1:2" x14ac:dyDescent="0.2">
      <c r="A32" s="21" t="s">
        <v>87</v>
      </c>
      <c r="B32" s="32">
        <v>5000</v>
      </c>
    </row>
    <row r="33" spans="1:2" x14ac:dyDescent="0.2">
      <c r="A33" s="21" t="s">
        <v>83</v>
      </c>
      <c r="B33" s="24">
        <f>B28+B32</f>
        <v>16812</v>
      </c>
    </row>
    <row r="34" spans="1:2" x14ac:dyDescent="0.2">
      <c r="A34" s="21"/>
      <c r="B34" s="32"/>
    </row>
    <row r="35" spans="1:2" x14ac:dyDescent="0.2">
      <c r="A35" s="21" t="s">
        <v>88</v>
      </c>
      <c r="B35" s="32"/>
    </row>
    <row r="36" spans="1:2" x14ac:dyDescent="0.2">
      <c r="A36" s="21" t="s">
        <v>89</v>
      </c>
      <c r="B36" s="32">
        <v>50000</v>
      </c>
    </row>
    <row r="37" spans="1:2" x14ac:dyDescent="0.2">
      <c r="A37" s="21" t="s">
        <v>90</v>
      </c>
      <c r="B37" s="24">
        <v>19641</v>
      </c>
    </row>
    <row r="38" spans="1:2" x14ac:dyDescent="0.2">
      <c r="A38" s="21" t="s">
        <v>91</v>
      </c>
      <c r="B38" s="24">
        <f>SUM(B36:B37)</f>
        <v>69641</v>
      </c>
    </row>
    <row r="39" spans="1:2" x14ac:dyDescent="0.2">
      <c r="A39" s="27" t="s">
        <v>92</v>
      </c>
      <c r="B39" s="68">
        <f>B38+B33</f>
        <v>86453</v>
      </c>
    </row>
    <row r="43" spans="1:2" x14ac:dyDescent="0.2">
      <c r="B43" s="6"/>
    </row>
    <row r="44" spans="1:2" x14ac:dyDescent="0.2">
      <c r="B44" s="6"/>
    </row>
    <row r="45" spans="1:2" x14ac:dyDescent="0.2">
      <c r="B45" s="6"/>
    </row>
    <row r="46" spans="1:2" x14ac:dyDescent="0.2">
      <c r="B46" s="6"/>
    </row>
    <row r="47" spans="1:2" x14ac:dyDescent="0.2">
      <c r="B47" s="6"/>
    </row>
    <row r="50" spans="2:2" x14ac:dyDescent="0.2">
      <c r="B50" s="7"/>
    </row>
    <row r="51" spans="2:2" x14ac:dyDescent="0.2">
      <c r="B51" s="7"/>
    </row>
    <row r="52" spans="2:2" x14ac:dyDescent="0.2">
      <c r="B52" s="6"/>
    </row>
  </sheetData>
  <mergeCells count="2">
    <mergeCell ref="A2:B2"/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B6F2-ED8F-7B4B-9A9F-B8704A1B90CB}">
  <dimension ref="A1:H40"/>
  <sheetViews>
    <sheetView zoomScaleNormal="100" workbookViewId="0">
      <selection activeCell="B39" sqref="A38:B39"/>
    </sheetView>
  </sheetViews>
  <sheetFormatPr baseColWidth="10" defaultColWidth="11.1640625" defaultRowHeight="16" x14ac:dyDescent="0.2"/>
  <cols>
    <col min="1" max="1" width="32.6640625" customWidth="1"/>
    <col min="7" max="7" width="21.83203125" customWidth="1"/>
  </cols>
  <sheetData>
    <row r="1" spans="1:8" ht="52" customHeight="1" x14ac:dyDescent="0.2">
      <c r="A1" s="49" t="s">
        <v>97</v>
      </c>
      <c r="B1" s="50"/>
      <c r="C1" s="54"/>
      <c r="D1" s="54"/>
    </row>
    <row r="2" spans="1:8" ht="44" customHeight="1" x14ac:dyDescent="0.2">
      <c r="A2" s="65" t="s">
        <v>98</v>
      </c>
      <c r="B2" s="66"/>
      <c r="C2" s="55"/>
      <c r="D2" s="55"/>
    </row>
    <row r="3" spans="1:8" x14ac:dyDescent="0.2">
      <c r="A3" s="27" t="s">
        <v>94</v>
      </c>
      <c r="B3" s="21"/>
    </row>
    <row r="4" spans="1:8" x14ac:dyDescent="0.2">
      <c r="A4" s="21"/>
      <c r="B4" s="21"/>
    </row>
    <row r="5" spans="1:8" x14ac:dyDescent="0.2">
      <c r="A5" s="21"/>
      <c r="B5" s="21"/>
    </row>
    <row r="6" spans="1:8" x14ac:dyDescent="0.2">
      <c r="A6" s="21" t="s">
        <v>80</v>
      </c>
      <c r="B6" s="21"/>
    </row>
    <row r="7" spans="1:8" x14ac:dyDescent="0.2">
      <c r="A7" s="21" t="s">
        <v>67</v>
      </c>
      <c r="B7" s="24">
        <v>8000</v>
      </c>
    </row>
    <row r="8" spans="1:8" x14ac:dyDescent="0.2">
      <c r="A8" s="21" t="s">
        <v>68</v>
      </c>
      <c r="B8" s="24">
        <v>45500</v>
      </c>
    </row>
    <row r="9" spans="1:8" x14ac:dyDescent="0.2">
      <c r="A9" s="21" t="s">
        <v>69</v>
      </c>
      <c r="B9" s="24">
        <v>40000</v>
      </c>
    </row>
    <row r="10" spans="1:8" x14ac:dyDescent="0.2">
      <c r="A10" s="21" t="s">
        <v>70</v>
      </c>
      <c r="B10" s="24">
        <v>35900</v>
      </c>
    </row>
    <row r="11" spans="1:8" x14ac:dyDescent="0.2">
      <c r="A11" s="21" t="s">
        <v>71</v>
      </c>
      <c r="B11" s="24">
        <v>8500</v>
      </c>
      <c r="H11" s="6"/>
    </row>
    <row r="12" spans="1:8" x14ac:dyDescent="0.2">
      <c r="A12" s="21" t="s">
        <v>72</v>
      </c>
      <c r="B12" s="24">
        <f>SUM(B7:B11)</f>
        <v>137900</v>
      </c>
      <c r="H12" s="6"/>
    </row>
    <row r="13" spans="1:8" x14ac:dyDescent="0.2">
      <c r="A13" s="21"/>
      <c r="B13" s="21"/>
      <c r="H13" s="6"/>
    </row>
    <row r="14" spans="1:8" x14ac:dyDescent="0.2">
      <c r="A14" s="21"/>
      <c r="B14" s="21"/>
      <c r="H14" s="6"/>
    </row>
    <row r="15" spans="1:8" x14ac:dyDescent="0.2">
      <c r="A15" s="21" t="s">
        <v>63</v>
      </c>
      <c r="B15" s="21"/>
      <c r="C15" s="5"/>
      <c r="H15" s="6"/>
    </row>
    <row r="16" spans="1:8" x14ac:dyDescent="0.2">
      <c r="A16" s="21" t="s">
        <v>66</v>
      </c>
      <c r="B16" s="32">
        <v>10000</v>
      </c>
      <c r="C16" s="5"/>
    </row>
    <row r="17" spans="1:8" x14ac:dyDescent="0.2">
      <c r="A17" s="21" t="s">
        <v>62</v>
      </c>
      <c r="B17" s="32">
        <v>8800</v>
      </c>
      <c r="C17" s="5"/>
    </row>
    <row r="18" spans="1:8" x14ac:dyDescent="0.2">
      <c r="A18" s="21" t="s">
        <v>64</v>
      </c>
      <c r="B18" s="32">
        <v>5000</v>
      </c>
    </row>
    <row r="19" spans="1:8" x14ac:dyDescent="0.2">
      <c r="A19" s="21" t="s">
        <v>73</v>
      </c>
      <c r="B19" s="24">
        <f>SUM(B16:B18)</f>
        <v>23800</v>
      </c>
    </row>
    <row r="20" spans="1:8" x14ac:dyDescent="0.2">
      <c r="A20" s="27" t="s">
        <v>82</v>
      </c>
      <c r="B20" s="68">
        <f>B12+B19</f>
        <v>161700</v>
      </c>
      <c r="H20" s="5"/>
    </row>
    <row r="21" spans="1:8" x14ac:dyDescent="0.2">
      <c r="A21" s="21"/>
      <c r="B21" s="21"/>
      <c r="H21" s="5"/>
    </row>
    <row r="22" spans="1:8" x14ac:dyDescent="0.2">
      <c r="A22" s="21"/>
      <c r="B22" s="21"/>
      <c r="H22" s="5"/>
    </row>
    <row r="23" spans="1:8" x14ac:dyDescent="0.2">
      <c r="A23" s="21" t="s">
        <v>79</v>
      </c>
      <c r="B23" s="21"/>
    </row>
    <row r="24" spans="1:8" x14ac:dyDescent="0.2">
      <c r="A24" s="21" t="s">
        <v>74</v>
      </c>
      <c r="B24" s="21"/>
    </row>
    <row r="25" spans="1:8" x14ac:dyDescent="0.2">
      <c r="A25" s="21" t="s">
        <v>75</v>
      </c>
      <c r="B25" s="24">
        <v>2500</v>
      </c>
    </row>
    <row r="26" spans="1:8" x14ac:dyDescent="0.2">
      <c r="A26" s="21" t="s">
        <v>76</v>
      </c>
      <c r="B26" s="24">
        <v>3000</v>
      </c>
    </row>
    <row r="27" spans="1:8" x14ac:dyDescent="0.2">
      <c r="A27" s="21" t="s">
        <v>77</v>
      </c>
      <c r="B27" s="24">
        <v>2000</v>
      </c>
    </row>
    <row r="28" spans="1:8" x14ac:dyDescent="0.2">
      <c r="A28" s="21" t="s">
        <v>78</v>
      </c>
      <c r="B28" s="24">
        <v>9648</v>
      </c>
    </row>
    <row r="29" spans="1:8" x14ac:dyDescent="0.2">
      <c r="A29" s="21" t="s">
        <v>84</v>
      </c>
      <c r="B29" s="24">
        <f>SUM(B25:B28)</f>
        <v>17148</v>
      </c>
      <c r="H29" s="6"/>
    </row>
    <row r="30" spans="1:8" x14ac:dyDescent="0.2">
      <c r="A30" s="21"/>
      <c r="B30" s="21"/>
      <c r="H30" s="6"/>
    </row>
    <row r="31" spans="1:8" x14ac:dyDescent="0.2">
      <c r="A31" s="21" t="s">
        <v>86</v>
      </c>
      <c r="B31" s="21"/>
      <c r="H31" s="6"/>
    </row>
    <row r="32" spans="1:8" x14ac:dyDescent="0.2">
      <c r="A32" s="21" t="s">
        <v>85</v>
      </c>
      <c r="B32" s="32">
        <v>5000</v>
      </c>
      <c r="H32" s="6"/>
    </row>
    <row r="33" spans="1:8" x14ac:dyDescent="0.2">
      <c r="A33" s="21" t="s">
        <v>87</v>
      </c>
      <c r="B33" s="32">
        <v>5000</v>
      </c>
      <c r="H33" s="6"/>
    </row>
    <row r="34" spans="1:8" x14ac:dyDescent="0.2">
      <c r="A34" s="21" t="s">
        <v>83</v>
      </c>
      <c r="B34" s="24">
        <f>B29+B33</f>
        <v>22148</v>
      </c>
    </row>
    <row r="35" spans="1:8" x14ac:dyDescent="0.2">
      <c r="A35" s="21"/>
      <c r="B35" s="21"/>
    </row>
    <row r="36" spans="1:8" x14ac:dyDescent="0.2">
      <c r="A36" s="21" t="s">
        <v>88</v>
      </c>
      <c r="B36" s="32"/>
    </row>
    <row r="37" spans="1:8" x14ac:dyDescent="0.2">
      <c r="A37" s="21" t="s">
        <v>89</v>
      </c>
      <c r="B37" s="32">
        <v>50000</v>
      </c>
    </row>
    <row r="38" spans="1:8" x14ac:dyDescent="0.2">
      <c r="A38" s="21" t="s">
        <v>90</v>
      </c>
      <c r="B38" s="24">
        <v>43951</v>
      </c>
    </row>
    <row r="39" spans="1:8" x14ac:dyDescent="0.2">
      <c r="A39" s="21" t="s">
        <v>91</v>
      </c>
      <c r="B39" s="24">
        <f>SUM(B37:B38)</f>
        <v>93951</v>
      </c>
    </row>
    <row r="40" spans="1:8" x14ac:dyDescent="0.2">
      <c r="A40" s="27" t="s">
        <v>92</v>
      </c>
      <c r="B40" s="68">
        <f>B39+B34</f>
        <v>116099</v>
      </c>
    </row>
  </sheetData>
  <mergeCells count="2">
    <mergeCell ref="A2:B2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Start Up Costs </vt:lpstr>
      <vt:lpstr>Income Statement Year 1</vt:lpstr>
      <vt:lpstr>Income Statement Year 2</vt:lpstr>
      <vt:lpstr>Income Statement Year 3</vt:lpstr>
      <vt:lpstr>Cash Flow Year 1 </vt:lpstr>
      <vt:lpstr>Cash Flow Year 2</vt:lpstr>
      <vt:lpstr>Cash Flow Year 3</vt:lpstr>
      <vt:lpstr>Balance Sheet Year 1 </vt:lpstr>
      <vt:lpstr>Balance Sheet Year 2 </vt:lpstr>
      <vt:lpstr>Balance Sheet Year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Kritika Yadav</cp:lastModifiedBy>
  <dcterms:created xsi:type="dcterms:W3CDTF">2022-03-19T15:50:25Z</dcterms:created>
  <dcterms:modified xsi:type="dcterms:W3CDTF">2024-03-19T06:24:47Z</dcterms:modified>
</cp:coreProperties>
</file>